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1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3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4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5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6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7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21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22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23.xml" ContentType="application/vnd.openxmlformats-officedocument.drawing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24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25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26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27.xml" ContentType="application/vnd.openxmlformats-officedocument.drawing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sman\OneDrive\Рабочий стол\Общеразвив. группы\Общеразвив. группы\Яковлева\"/>
    </mc:Choice>
  </mc:AlternateContent>
  <xr:revisionPtr revIDLastSave="0" documentId="8_{2082C859-0DFD-442A-A0B6-A9E3C4D62E67}" xr6:coauthVersionLast="45" xr6:coauthVersionMax="45" xr10:uidLastSave="{00000000-0000-0000-0000-000000000000}"/>
  <bookViews>
    <workbookView xWindow="-110" yWindow="-110" windowWidth="19420" windowHeight="10300" activeTab="2" xr2:uid="{00000000-000D-0000-FFFF-FFFF00000000}"/>
  </bookViews>
  <sheets>
    <sheet name="ТИТУЛ" sheetId="9" r:id="rId1"/>
    <sheet name="ОГЛАВЛЕНИЕ" sheetId="31" r:id="rId2"/>
    <sheet name="СК-1" sheetId="3" r:id="rId3"/>
    <sheet name="СК-2" sheetId="8" r:id="rId4"/>
    <sheet name="СК-3" sheetId="2" r:id="rId5"/>
    <sheet name="ИТОГ СК" sheetId="7" r:id="rId6"/>
    <sheet name="ПР-1" sheetId="10" r:id="rId7"/>
    <sheet name="ПР-2" sheetId="11" r:id="rId8"/>
    <sheet name="ИТОГ ПР" sheetId="12" r:id="rId9"/>
    <sheet name="РР-1" sheetId="13" r:id="rId10"/>
    <sheet name="РР-2" sheetId="14" r:id="rId11"/>
    <sheet name="РР-3" sheetId="15" r:id="rId12"/>
    <sheet name="РР-4" sheetId="16" r:id="rId13"/>
    <sheet name="РР-5" sheetId="17" r:id="rId14"/>
    <sheet name="РР-6" sheetId="18" r:id="rId15"/>
    <sheet name="ИТОГ РР" sheetId="19" r:id="rId16"/>
    <sheet name="ХЭ-1" sheetId="20" r:id="rId17"/>
    <sheet name="ХЭ-2" sheetId="21" r:id="rId18"/>
    <sheet name="ХЭ-3" sheetId="22" r:id="rId19"/>
    <sheet name="ХЭ-3.1" sheetId="32" r:id="rId20"/>
    <sheet name="ХЭ-4" sheetId="23" r:id="rId21"/>
    <sheet name="ХЭ-5" sheetId="24" r:id="rId22"/>
    <sheet name="ИТОГ ХЭ" sheetId="25" r:id="rId23"/>
    <sheet name="ФР-1" sheetId="26" r:id="rId24"/>
    <sheet name="ФР-2" sheetId="27" r:id="rId25"/>
    <sheet name="ИТОГ ФР" sheetId="28" r:id="rId26"/>
    <sheet name="ОБЩИЙ ИТОГ" sheetId="29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7" i="32" l="1"/>
  <c r="V7" i="32"/>
  <c r="U8" i="32"/>
  <c r="V8" i="32"/>
  <c r="U9" i="32"/>
  <c r="V9" i="32"/>
  <c r="U10" i="32"/>
  <c r="V10" i="32"/>
  <c r="U11" i="32"/>
  <c r="V11" i="32"/>
  <c r="U12" i="32"/>
  <c r="V12" i="32"/>
  <c r="U13" i="32"/>
  <c r="V13" i="32"/>
  <c r="U14" i="32"/>
  <c r="V14" i="32"/>
  <c r="U15" i="32"/>
  <c r="V15" i="32"/>
  <c r="U16" i="32"/>
  <c r="V16" i="32"/>
  <c r="U17" i="32"/>
  <c r="V17" i="32"/>
  <c r="U18" i="32"/>
  <c r="V18" i="32"/>
  <c r="U19" i="32"/>
  <c r="V19" i="32"/>
  <c r="U20" i="32"/>
  <c r="V20" i="32"/>
  <c r="U21" i="32"/>
  <c r="V21" i="32"/>
  <c r="U22" i="32"/>
  <c r="V22" i="32"/>
  <c r="U23" i="32"/>
  <c r="V23" i="32"/>
  <c r="U24" i="32"/>
  <c r="V24" i="32"/>
  <c r="U25" i="32"/>
  <c r="V25" i="32"/>
  <c r="U26" i="32"/>
  <c r="V26" i="32"/>
  <c r="U27" i="32"/>
  <c r="V27" i="32"/>
  <c r="U28" i="32"/>
  <c r="V28" i="32"/>
  <c r="U29" i="32"/>
  <c r="V29" i="32"/>
  <c r="V6" i="32"/>
  <c r="U6" i="32"/>
  <c r="E34" i="32" s="1"/>
  <c r="E35" i="32" s="1"/>
  <c r="C39" i="32"/>
  <c r="C34" i="32"/>
  <c r="T30" i="32"/>
  <c r="S30" i="32"/>
  <c r="R30" i="32"/>
  <c r="Q30" i="32"/>
  <c r="P30" i="32"/>
  <c r="O30" i="32"/>
  <c r="N30" i="32"/>
  <c r="M30" i="32"/>
  <c r="L30" i="32"/>
  <c r="K30" i="32"/>
  <c r="J30" i="32"/>
  <c r="I30" i="32"/>
  <c r="H30" i="32"/>
  <c r="G30" i="32"/>
  <c r="F30" i="32"/>
  <c r="E30" i="32"/>
  <c r="D30" i="32"/>
  <c r="C30" i="32"/>
  <c r="F7" i="25"/>
  <c r="D30" i="27"/>
  <c r="E30" i="27"/>
  <c r="F30" i="27"/>
  <c r="G30" i="27"/>
  <c r="H30" i="27"/>
  <c r="I30" i="27"/>
  <c r="J30" i="27"/>
  <c r="K30" i="27"/>
  <c r="L30" i="27"/>
  <c r="M30" i="27"/>
  <c r="N30" i="27"/>
  <c r="O30" i="27"/>
  <c r="P30" i="27"/>
  <c r="Q30" i="27"/>
  <c r="R30" i="27"/>
  <c r="S30" i="27"/>
  <c r="T30" i="27"/>
  <c r="U30" i="27"/>
  <c r="V30" i="27"/>
  <c r="C30" i="27"/>
  <c r="D32" i="26"/>
  <c r="AN32" i="26" s="1"/>
  <c r="C6" i="28" s="1"/>
  <c r="E32" i="26"/>
  <c r="F32" i="26"/>
  <c r="G32" i="26"/>
  <c r="H32" i="26"/>
  <c r="I32" i="26"/>
  <c r="J32" i="26"/>
  <c r="K32" i="26"/>
  <c r="L32" i="26"/>
  <c r="M32" i="26"/>
  <c r="N32" i="26"/>
  <c r="O32" i="26"/>
  <c r="P32" i="26"/>
  <c r="Q32" i="26"/>
  <c r="R32" i="26"/>
  <c r="S32" i="26"/>
  <c r="T32" i="26"/>
  <c r="U32" i="26"/>
  <c r="V32" i="26"/>
  <c r="W32" i="26"/>
  <c r="X32" i="26"/>
  <c r="Y32" i="26"/>
  <c r="Z32" i="26"/>
  <c r="AA32" i="26"/>
  <c r="AB32" i="26"/>
  <c r="AC32" i="26"/>
  <c r="AD32" i="26"/>
  <c r="AE32" i="26"/>
  <c r="AF32" i="26"/>
  <c r="AG32" i="26"/>
  <c r="AH32" i="26"/>
  <c r="AI32" i="26"/>
  <c r="AJ32" i="26"/>
  <c r="AK32" i="26"/>
  <c r="AL32" i="26"/>
  <c r="C32" i="26"/>
  <c r="L30" i="24"/>
  <c r="P30" i="24" s="1"/>
  <c r="G7" i="25" s="1"/>
  <c r="M30" i="24"/>
  <c r="N30" i="24"/>
  <c r="K30" i="24"/>
  <c r="O30" i="24" s="1"/>
  <c r="G6" i="25" s="1"/>
  <c r="D30" i="24"/>
  <c r="J30" i="24" s="1"/>
  <c r="E30" i="24"/>
  <c r="F30" i="24"/>
  <c r="G30" i="24"/>
  <c r="H30" i="24"/>
  <c r="C30" i="24"/>
  <c r="D30" i="23"/>
  <c r="E30" i="23"/>
  <c r="F30" i="23"/>
  <c r="G30" i="23"/>
  <c r="H30" i="23"/>
  <c r="I30" i="23"/>
  <c r="J30" i="23"/>
  <c r="K30" i="23"/>
  <c r="L30" i="23"/>
  <c r="M30" i="23"/>
  <c r="N30" i="23"/>
  <c r="O30" i="23"/>
  <c r="P30" i="23"/>
  <c r="Q30" i="23"/>
  <c r="R30" i="23"/>
  <c r="S30" i="23"/>
  <c r="T30" i="23"/>
  <c r="U30" i="23"/>
  <c r="V30" i="23"/>
  <c r="W30" i="23"/>
  <c r="X30" i="23"/>
  <c r="Y30" i="23"/>
  <c r="Z30" i="23"/>
  <c r="AA30" i="23"/>
  <c r="AB30" i="23"/>
  <c r="AC30" i="23"/>
  <c r="AD30" i="23"/>
  <c r="AE30" i="23"/>
  <c r="AF30" i="23"/>
  <c r="AG30" i="23"/>
  <c r="AH30" i="23"/>
  <c r="C30" i="23"/>
  <c r="D30" i="22"/>
  <c r="V30" i="32" s="1"/>
  <c r="D7" i="25" s="1"/>
  <c r="E30" i="22"/>
  <c r="F30" i="22"/>
  <c r="G30" i="22"/>
  <c r="H30" i="22"/>
  <c r="I30" i="22"/>
  <c r="J30" i="22"/>
  <c r="K30" i="22"/>
  <c r="L30" i="22"/>
  <c r="S30" i="22"/>
  <c r="T30" i="22"/>
  <c r="U30" i="22"/>
  <c r="V30" i="22"/>
  <c r="W30" i="22"/>
  <c r="X30" i="22"/>
  <c r="M30" i="22"/>
  <c r="N30" i="22"/>
  <c r="O30" i="22"/>
  <c r="P30" i="22"/>
  <c r="Q30" i="22"/>
  <c r="R30" i="22"/>
  <c r="C30" i="22"/>
  <c r="U30" i="32" s="1"/>
  <c r="D6" i="25" s="1"/>
  <c r="D30" i="21"/>
  <c r="E30" i="21"/>
  <c r="F30" i="21"/>
  <c r="G30" i="21"/>
  <c r="H30" i="21"/>
  <c r="I30" i="21"/>
  <c r="J30" i="21"/>
  <c r="K30" i="21"/>
  <c r="L30" i="21"/>
  <c r="C30" i="21"/>
  <c r="E31" i="20"/>
  <c r="F31" i="20"/>
  <c r="G31" i="20"/>
  <c r="H31" i="20"/>
  <c r="I31" i="20"/>
  <c r="J31" i="20"/>
  <c r="K31" i="20"/>
  <c r="L31" i="20"/>
  <c r="M31" i="20"/>
  <c r="N31" i="20"/>
  <c r="O31" i="20"/>
  <c r="P31" i="20"/>
  <c r="Q31" i="20"/>
  <c r="D31" i="20"/>
  <c r="C39" i="27"/>
  <c r="C34" i="27"/>
  <c r="X29" i="27"/>
  <c r="W29" i="27"/>
  <c r="X28" i="27"/>
  <c r="W28" i="27"/>
  <c r="X27" i="27"/>
  <c r="W27" i="27"/>
  <c r="X26" i="27"/>
  <c r="W26" i="27"/>
  <c r="X25" i="27"/>
  <c r="W25" i="27"/>
  <c r="X24" i="27"/>
  <c r="W24" i="27"/>
  <c r="X23" i="27"/>
  <c r="W23" i="27"/>
  <c r="X22" i="27"/>
  <c r="W22" i="27"/>
  <c r="X21" i="27"/>
  <c r="W21" i="27"/>
  <c r="X20" i="27"/>
  <c r="W20" i="27"/>
  <c r="X19" i="27"/>
  <c r="W19" i="27"/>
  <c r="X18" i="27"/>
  <c r="W18" i="27"/>
  <c r="X17" i="27"/>
  <c r="W17" i="27"/>
  <c r="X16" i="27"/>
  <c r="W16" i="27"/>
  <c r="X15" i="27"/>
  <c r="W15" i="27"/>
  <c r="X14" i="27"/>
  <c r="W14" i="27"/>
  <c r="X13" i="27"/>
  <c r="W13" i="27"/>
  <c r="X12" i="27"/>
  <c r="W12" i="27"/>
  <c r="X11" i="27"/>
  <c r="W11" i="27"/>
  <c r="X10" i="27"/>
  <c r="W10" i="27"/>
  <c r="X9" i="27"/>
  <c r="W9" i="27"/>
  <c r="X8" i="27"/>
  <c r="W8" i="27"/>
  <c r="X7" i="27"/>
  <c r="W7" i="27"/>
  <c r="X6" i="27"/>
  <c r="W6" i="27"/>
  <c r="C44" i="26"/>
  <c r="C38" i="26"/>
  <c r="AN31" i="26"/>
  <c r="AM31" i="26"/>
  <c r="AN30" i="26"/>
  <c r="AM30" i="26"/>
  <c r="AN29" i="26"/>
  <c r="AM29" i="26"/>
  <c r="AN28" i="26"/>
  <c r="AM28" i="26"/>
  <c r="AN27" i="26"/>
  <c r="AM27" i="26"/>
  <c r="AN26" i="26"/>
  <c r="AM26" i="26"/>
  <c r="AN25" i="26"/>
  <c r="AM25" i="26"/>
  <c r="AN24" i="26"/>
  <c r="AM24" i="26"/>
  <c r="AN23" i="26"/>
  <c r="AM23" i="26"/>
  <c r="AN22" i="26"/>
  <c r="AM22" i="26"/>
  <c r="AN21" i="26"/>
  <c r="AM21" i="26"/>
  <c r="AN20" i="26"/>
  <c r="AM20" i="26"/>
  <c r="AN19" i="26"/>
  <c r="AM19" i="26"/>
  <c r="AN18" i="26"/>
  <c r="AM18" i="26"/>
  <c r="AN17" i="26"/>
  <c r="AM17" i="26"/>
  <c r="AN16" i="26"/>
  <c r="AM16" i="26"/>
  <c r="AN15" i="26"/>
  <c r="AM15" i="26"/>
  <c r="AN14" i="26"/>
  <c r="AM14" i="26"/>
  <c r="AN13" i="26"/>
  <c r="AM13" i="26"/>
  <c r="AN12" i="26"/>
  <c r="AM12" i="26"/>
  <c r="AN11" i="26"/>
  <c r="AM11" i="26"/>
  <c r="AN10" i="26"/>
  <c r="AM10" i="26"/>
  <c r="AN9" i="26"/>
  <c r="AM9" i="26"/>
  <c r="AN8" i="26"/>
  <c r="AM8" i="26"/>
  <c r="L41" i="24"/>
  <c r="C41" i="24"/>
  <c r="L35" i="24"/>
  <c r="C35" i="24"/>
  <c r="P29" i="24"/>
  <c r="O29" i="24"/>
  <c r="J29" i="24"/>
  <c r="I29" i="24"/>
  <c r="P28" i="24"/>
  <c r="O28" i="24"/>
  <c r="J28" i="24"/>
  <c r="I28" i="24"/>
  <c r="P27" i="24"/>
  <c r="O27" i="24"/>
  <c r="J27" i="24"/>
  <c r="I27" i="24"/>
  <c r="P26" i="24"/>
  <c r="O26" i="24"/>
  <c r="J26" i="24"/>
  <c r="I26" i="24"/>
  <c r="P25" i="24"/>
  <c r="O25" i="24"/>
  <c r="J25" i="24"/>
  <c r="I25" i="24"/>
  <c r="P24" i="24"/>
  <c r="O24" i="24"/>
  <c r="J24" i="24"/>
  <c r="I24" i="24"/>
  <c r="P23" i="24"/>
  <c r="O23" i="24"/>
  <c r="J23" i="24"/>
  <c r="I23" i="24"/>
  <c r="P22" i="24"/>
  <c r="O22" i="24"/>
  <c r="J22" i="24"/>
  <c r="I22" i="24"/>
  <c r="P21" i="24"/>
  <c r="O21" i="24"/>
  <c r="J21" i="24"/>
  <c r="I21" i="24"/>
  <c r="P20" i="24"/>
  <c r="O20" i="24"/>
  <c r="J20" i="24"/>
  <c r="I20" i="24"/>
  <c r="P19" i="24"/>
  <c r="O19" i="24"/>
  <c r="J19" i="24"/>
  <c r="I19" i="24"/>
  <c r="P18" i="24"/>
  <c r="O18" i="24"/>
  <c r="J18" i="24"/>
  <c r="I18" i="24"/>
  <c r="P17" i="24"/>
  <c r="O17" i="24"/>
  <c r="J17" i="24"/>
  <c r="I17" i="24"/>
  <c r="P16" i="24"/>
  <c r="O16" i="24"/>
  <c r="J16" i="24"/>
  <c r="I16" i="24"/>
  <c r="P15" i="24"/>
  <c r="O15" i="24"/>
  <c r="J15" i="24"/>
  <c r="I15" i="24"/>
  <c r="P14" i="24"/>
  <c r="O14" i="24"/>
  <c r="J14" i="24"/>
  <c r="I14" i="24"/>
  <c r="P13" i="24"/>
  <c r="O13" i="24"/>
  <c r="J13" i="24"/>
  <c r="I13" i="24"/>
  <c r="P12" i="24"/>
  <c r="O12" i="24"/>
  <c r="J12" i="24"/>
  <c r="I12" i="24"/>
  <c r="P11" i="24"/>
  <c r="O11" i="24"/>
  <c r="J11" i="24"/>
  <c r="I11" i="24"/>
  <c r="P10" i="24"/>
  <c r="O10" i="24"/>
  <c r="J10" i="24"/>
  <c r="I10" i="24"/>
  <c r="P9" i="24"/>
  <c r="O9" i="24"/>
  <c r="J9" i="24"/>
  <c r="I9" i="24"/>
  <c r="P8" i="24"/>
  <c r="O8" i="24"/>
  <c r="J8" i="24"/>
  <c r="I8" i="24"/>
  <c r="P7" i="24"/>
  <c r="O7" i="24"/>
  <c r="M35" i="24" s="1"/>
  <c r="M36" i="24" s="1"/>
  <c r="J7" i="24"/>
  <c r="I7" i="24"/>
  <c r="P6" i="24"/>
  <c r="D41" i="24" s="1"/>
  <c r="D42" i="24" s="1"/>
  <c r="O6" i="24"/>
  <c r="J6" i="24"/>
  <c r="I6" i="24"/>
  <c r="C41" i="23"/>
  <c r="C35" i="23"/>
  <c r="AJ29" i="23"/>
  <c r="AI29" i="23"/>
  <c r="AJ28" i="23"/>
  <c r="AI28" i="23"/>
  <c r="AJ27" i="23"/>
  <c r="AI27" i="23"/>
  <c r="AJ26" i="23"/>
  <c r="AI26" i="23"/>
  <c r="AJ25" i="23"/>
  <c r="AI25" i="23"/>
  <c r="AJ24" i="23"/>
  <c r="AI24" i="23"/>
  <c r="AJ23" i="23"/>
  <c r="AI23" i="23"/>
  <c r="AJ22" i="23"/>
  <c r="AI22" i="23"/>
  <c r="AJ21" i="23"/>
  <c r="AI21" i="23"/>
  <c r="AJ20" i="23"/>
  <c r="AI20" i="23"/>
  <c r="AJ19" i="23"/>
  <c r="AI19" i="23"/>
  <c r="AJ18" i="23"/>
  <c r="AI18" i="23"/>
  <c r="AJ17" i="23"/>
  <c r="AI17" i="23"/>
  <c r="AJ16" i="23"/>
  <c r="AI16" i="23"/>
  <c r="AJ15" i="23"/>
  <c r="AI15" i="23"/>
  <c r="AJ14" i="23"/>
  <c r="AI14" i="23"/>
  <c r="AJ13" i="23"/>
  <c r="AI13" i="23"/>
  <c r="AJ12" i="23"/>
  <c r="AI12" i="23"/>
  <c r="AJ11" i="23"/>
  <c r="AI11" i="23"/>
  <c r="AJ10" i="23"/>
  <c r="AI10" i="23"/>
  <c r="AJ9" i="23"/>
  <c r="AI9" i="23"/>
  <c r="AJ8" i="23"/>
  <c r="AI8" i="23"/>
  <c r="AJ7" i="23"/>
  <c r="AI7" i="23"/>
  <c r="AJ6" i="23"/>
  <c r="AI6" i="23"/>
  <c r="C40" i="21"/>
  <c r="C34" i="21"/>
  <c r="N29" i="21"/>
  <c r="M29" i="21"/>
  <c r="N28" i="21"/>
  <c r="M28" i="21"/>
  <c r="N27" i="21"/>
  <c r="M27" i="21"/>
  <c r="N26" i="21"/>
  <c r="M26" i="21"/>
  <c r="N25" i="21"/>
  <c r="M25" i="21"/>
  <c r="N24" i="21"/>
  <c r="M24" i="21"/>
  <c r="N23" i="21"/>
  <c r="M23" i="21"/>
  <c r="N22" i="21"/>
  <c r="M22" i="21"/>
  <c r="N21" i="21"/>
  <c r="M21" i="21"/>
  <c r="N20" i="21"/>
  <c r="M20" i="21"/>
  <c r="N19" i="21"/>
  <c r="M19" i="21"/>
  <c r="N18" i="21"/>
  <c r="M18" i="21"/>
  <c r="N17" i="21"/>
  <c r="M17" i="21"/>
  <c r="N16" i="21"/>
  <c r="M16" i="21"/>
  <c r="N15" i="21"/>
  <c r="M15" i="21"/>
  <c r="N14" i="21"/>
  <c r="M14" i="21"/>
  <c r="N13" i="21"/>
  <c r="M13" i="21"/>
  <c r="N12" i="21"/>
  <c r="M12" i="21"/>
  <c r="N11" i="21"/>
  <c r="M11" i="21"/>
  <c r="N10" i="21"/>
  <c r="M10" i="21"/>
  <c r="N9" i="21"/>
  <c r="M9" i="21"/>
  <c r="N8" i="21"/>
  <c r="M8" i="21"/>
  <c r="N7" i="21"/>
  <c r="M7" i="21"/>
  <c r="N6" i="21"/>
  <c r="M6" i="21"/>
  <c r="D40" i="20"/>
  <c r="D35" i="20"/>
  <c r="S30" i="20"/>
  <c r="R30" i="20"/>
  <c r="S29" i="20"/>
  <c r="R29" i="20"/>
  <c r="S28" i="20"/>
  <c r="R28" i="20"/>
  <c r="S27" i="20"/>
  <c r="R27" i="20"/>
  <c r="S26" i="20"/>
  <c r="R26" i="20"/>
  <c r="S25" i="20"/>
  <c r="R25" i="20"/>
  <c r="S24" i="20"/>
  <c r="R24" i="20"/>
  <c r="S23" i="20"/>
  <c r="R23" i="20"/>
  <c r="S22" i="20"/>
  <c r="R22" i="20"/>
  <c r="S21" i="20"/>
  <c r="R21" i="20"/>
  <c r="S20" i="20"/>
  <c r="R20" i="20"/>
  <c r="S19" i="20"/>
  <c r="R19" i="20"/>
  <c r="S18" i="20"/>
  <c r="R18" i="20"/>
  <c r="S17" i="20"/>
  <c r="R17" i="20"/>
  <c r="S16" i="20"/>
  <c r="R16" i="20"/>
  <c r="S15" i="20"/>
  <c r="R15" i="20"/>
  <c r="S14" i="20"/>
  <c r="R14" i="20"/>
  <c r="S13" i="20"/>
  <c r="R13" i="20"/>
  <c r="S12" i="20"/>
  <c r="R12" i="20"/>
  <c r="S11" i="20"/>
  <c r="R11" i="20"/>
  <c r="S10" i="20"/>
  <c r="R10" i="20"/>
  <c r="S9" i="20"/>
  <c r="R9" i="20"/>
  <c r="S8" i="20"/>
  <c r="R8" i="20"/>
  <c r="S7" i="20"/>
  <c r="R7" i="20"/>
  <c r="E30" i="18"/>
  <c r="F30" i="18"/>
  <c r="G30" i="18"/>
  <c r="H30" i="18"/>
  <c r="I30" i="18"/>
  <c r="J30" i="18"/>
  <c r="K30" i="18"/>
  <c r="L30" i="18"/>
  <c r="M30" i="18"/>
  <c r="N30" i="18"/>
  <c r="O30" i="18"/>
  <c r="P30" i="18"/>
  <c r="Q30" i="18"/>
  <c r="R30" i="18"/>
  <c r="S30" i="18"/>
  <c r="T30" i="18"/>
  <c r="U30" i="18"/>
  <c r="V30" i="18"/>
  <c r="W30" i="18"/>
  <c r="X30" i="18"/>
  <c r="Y30" i="18"/>
  <c r="Z30" i="18"/>
  <c r="AA30" i="18"/>
  <c r="AB30" i="18"/>
  <c r="AC30" i="18"/>
  <c r="D30" i="18"/>
  <c r="D40" i="18"/>
  <c r="D35" i="18"/>
  <c r="AE29" i="18"/>
  <c r="AD29" i="18"/>
  <c r="AE28" i="18"/>
  <c r="AD28" i="18"/>
  <c r="AE27" i="18"/>
  <c r="AD27" i="18"/>
  <c r="AE26" i="18"/>
  <c r="AD26" i="18"/>
  <c r="AE25" i="18"/>
  <c r="AD25" i="18"/>
  <c r="AE24" i="18"/>
  <c r="AD24" i="18"/>
  <c r="AE23" i="18"/>
  <c r="AD23" i="18"/>
  <c r="AE22" i="18"/>
  <c r="AD22" i="18"/>
  <c r="AE21" i="18"/>
  <c r="AD21" i="18"/>
  <c r="AE20" i="18"/>
  <c r="AD20" i="18"/>
  <c r="AE19" i="18"/>
  <c r="AD19" i="18"/>
  <c r="AE18" i="18"/>
  <c r="AD18" i="18"/>
  <c r="AE17" i="18"/>
  <c r="AD17" i="18"/>
  <c r="AE16" i="18"/>
  <c r="AD16" i="18"/>
  <c r="AE15" i="18"/>
  <c r="AD15" i="18"/>
  <c r="AE14" i="18"/>
  <c r="AD14" i="18"/>
  <c r="AE13" i="18"/>
  <c r="AD13" i="18"/>
  <c r="AE12" i="18"/>
  <c r="AD12" i="18"/>
  <c r="AE11" i="18"/>
  <c r="AD11" i="18"/>
  <c r="AE10" i="18"/>
  <c r="AD10" i="18"/>
  <c r="AE9" i="18"/>
  <c r="AD9" i="18"/>
  <c r="AE8" i="18"/>
  <c r="AD8" i="18"/>
  <c r="AE7" i="18"/>
  <c r="AD7" i="18"/>
  <c r="AE6" i="18"/>
  <c r="AD6" i="18"/>
  <c r="E35" i="18" s="1"/>
  <c r="E36" i="18" s="1"/>
  <c r="E30" i="17"/>
  <c r="F30" i="17"/>
  <c r="G30" i="17"/>
  <c r="H30" i="17"/>
  <c r="I30" i="17"/>
  <c r="J30" i="17"/>
  <c r="K30" i="17"/>
  <c r="L30" i="17"/>
  <c r="M30" i="17"/>
  <c r="N30" i="17"/>
  <c r="O30" i="17"/>
  <c r="P30" i="17"/>
  <c r="Q30" i="17"/>
  <c r="R30" i="17"/>
  <c r="S30" i="17"/>
  <c r="T30" i="17"/>
  <c r="U30" i="17"/>
  <c r="V30" i="17"/>
  <c r="W30" i="17"/>
  <c r="D30" i="17"/>
  <c r="D39" i="17"/>
  <c r="D34" i="17"/>
  <c r="Y29" i="17"/>
  <c r="X29" i="17"/>
  <c r="Y28" i="17"/>
  <c r="X28" i="17"/>
  <c r="Y27" i="17"/>
  <c r="X27" i="17"/>
  <c r="Y26" i="17"/>
  <c r="X26" i="17"/>
  <c r="Y25" i="17"/>
  <c r="X25" i="17"/>
  <c r="Y24" i="17"/>
  <c r="X24" i="17"/>
  <c r="Y23" i="17"/>
  <c r="X23" i="17"/>
  <c r="Y22" i="17"/>
  <c r="X22" i="17"/>
  <c r="Y21" i="17"/>
  <c r="X21" i="17"/>
  <c r="Y20" i="17"/>
  <c r="X20" i="17"/>
  <c r="Y19" i="17"/>
  <c r="X19" i="17"/>
  <c r="Y18" i="17"/>
  <c r="X18" i="17"/>
  <c r="Y17" i="17"/>
  <c r="X17" i="17"/>
  <c r="Y16" i="17"/>
  <c r="X16" i="17"/>
  <c r="Y15" i="17"/>
  <c r="X15" i="17"/>
  <c r="Y14" i="17"/>
  <c r="X14" i="17"/>
  <c r="Y13" i="17"/>
  <c r="X13" i="17"/>
  <c r="Y12" i="17"/>
  <c r="X12" i="17"/>
  <c r="Y11" i="17"/>
  <c r="X11" i="17"/>
  <c r="Y10" i="17"/>
  <c r="X10" i="17"/>
  <c r="Y9" i="17"/>
  <c r="X9" i="17"/>
  <c r="Y8" i="17"/>
  <c r="X8" i="17"/>
  <c r="Y7" i="17"/>
  <c r="X7" i="17"/>
  <c r="Y6" i="17"/>
  <c r="X6" i="17"/>
  <c r="E30" i="16"/>
  <c r="F30" i="16"/>
  <c r="G30" i="16"/>
  <c r="H30" i="16"/>
  <c r="I30" i="16"/>
  <c r="J30" i="16"/>
  <c r="K30" i="16"/>
  <c r="L30" i="16"/>
  <c r="M30" i="16"/>
  <c r="N30" i="16"/>
  <c r="O30" i="16"/>
  <c r="P30" i="16"/>
  <c r="Q30" i="16"/>
  <c r="R30" i="16"/>
  <c r="S30" i="16"/>
  <c r="T30" i="16"/>
  <c r="U30" i="16"/>
  <c r="V30" i="16"/>
  <c r="W30" i="16"/>
  <c r="X30" i="16"/>
  <c r="Y30" i="16"/>
  <c r="Z30" i="16"/>
  <c r="AA30" i="16"/>
  <c r="AB30" i="16"/>
  <c r="AC30" i="16"/>
  <c r="D30" i="16"/>
  <c r="D41" i="16"/>
  <c r="D35" i="16"/>
  <c r="AE29" i="16"/>
  <c r="AD29" i="16"/>
  <c r="AE28" i="16"/>
  <c r="AD28" i="16"/>
  <c r="AE27" i="16"/>
  <c r="AD27" i="16"/>
  <c r="AE26" i="16"/>
  <c r="AD26" i="16"/>
  <c r="AE25" i="16"/>
  <c r="AD25" i="16"/>
  <c r="AE24" i="16"/>
  <c r="AD24" i="16"/>
  <c r="AE23" i="16"/>
  <c r="AD23" i="16"/>
  <c r="AE22" i="16"/>
  <c r="AD22" i="16"/>
  <c r="AE21" i="16"/>
  <c r="AD21" i="16"/>
  <c r="AE20" i="16"/>
  <c r="AD20" i="16"/>
  <c r="AE19" i="16"/>
  <c r="AD19" i="16"/>
  <c r="AE18" i="16"/>
  <c r="AD18" i="16"/>
  <c r="AE17" i="16"/>
  <c r="AD17" i="16"/>
  <c r="AE16" i="16"/>
  <c r="AD16" i="16"/>
  <c r="AE15" i="16"/>
  <c r="AD15" i="16"/>
  <c r="AE14" i="16"/>
  <c r="AD14" i="16"/>
  <c r="AE13" i="16"/>
  <c r="AD13" i="16"/>
  <c r="AE12" i="16"/>
  <c r="AD12" i="16"/>
  <c r="AE11" i="16"/>
  <c r="AD11" i="16"/>
  <c r="AE10" i="16"/>
  <c r="AD10" i="16"/>
  <c r="AE9" i="16"/>
  <c r="AD9" i="16"/>
  <c r="AE8" i="16"/>
  <c r="AD8" i="16"/>
  <c r="AE7" i="16"/>
  <c r="AD7" i="16"/>
  <c r="F35" i="16" s="1"/>
  <c r="F36" i="16" s="1"/>
  <c r="AE6" i="16"/>
  <c r="AD6" i="16"/>
  <c r="E30" i="15"/>
  <c r="F30" i="15"/>
  <c r="G30" i="15"/>
  <c r="H30" i="15"/>
  <c r="I30" i="15"/>
  <c r="J30" i="15"/>
  <c r="K30" i="15"/>
  <c r="L30" i="15"/>
  <c r="M30" i="15"/>
  <c r="N30" i="15"/>
  <c r="O30" i="15"/>
  <c r="P30" i="15"/>
  <c r="Q30" i="15"/>
  <c r="R30" i="15"/>
  <c r="S30" i="15"/>
  <c r="T30" i="15"/>
  <c r="U30" i="15"/>
  <c r="V30" i="15"/>
  <c r="W30" i="15"/>
  <c r="X30" i="15"/>
  <c r="Y30" i="15"/>
  <c r="Z30" i="15"/>
  <c r="AA30" i="15"/>
  <c r="D30" i="15"/>
  <c r="D40" i="15"/>
  <c r="D35" i="15"/>
  <c r="AB7" i="15"/>
  <c r="AC7" i="15"/>
  <c r="AB8" i="15"/>
  <c r="AC8" i="15"/>
  <c r="F40" i="15" s="1"/>
  <c r="F41" i="15" s="1"/>
  <c r="AB9" i="15"/>
  <c r="AC9" i="15"/>
  <c r="AB10" i="15"/>
  <c r="G35" i="15" s="1"/>
  <c r="G36" i="15" s="1"/>
  <c r="AC10" i="15"/>
  <c r="AB11" i="15"/>
  <c r="AC11" i="15"/>
  <c r="AB12" i="15"/>
  <c r="AC12" i="15"/>
  <c r="AB13" i="15"/>
  <c r="AC13" i="15"/>
  <c r="AB14" i="15"/>
  <c r="AC14" i="15"/>
  <c r="AB15" i="15"/>
  <c r="AC15" i="15"/>
  <c r="AB16" i="15"/>
  <c r="AC16" i="15"/>
  <c r="AB17" i="15"/>
  <c r="AC17" i="15"/>
  <c r="AB18" i="15"/>
  <c r="AC18" i="15"/>
  <c r="AB19" i="15"/>
  <c r="AC19" i="15"/>
  <c r="AB20" i="15"/>
  <c r="AC20" i="15"/>
  <c r="AB21" i="15"/>
  <c r="AC21" i="15"/>
  <c r="AB22" i="15"/>
  <c r="AC22" i="15"/>
  <c r="AB23" i="15"/>
  <c r="AC23" i="15"/>
  <c r="AB24" i="15"/>
  <c r="AC24" i="15"/>
  <c r="AB25" i="15"/>
  <c r="AC25" i="15"/>
  <c r="AB26" i="15"/>
  <c r="AC26" i="15"/>
  <c r="AB27" i="15"/>
  <c r="AC27" i="15"/>
  <c r="AB28" i="15"/>
  <c r="AC28" i="15"/>
  <c r="AB29" i="15"/>
  <c r="AC29" i="15"/>
  <c r="AC6" i="15"/>
  <c r="G40" i="15" s="1"/>
  <c r="G41" i="15" s="1"/>
  <c r="AB6" i="15"/>
  <c r="F35" i="15" s="1"/>
  <c r="F36" i="15" s="1"/>
  <c r="V7" i="14"/>
  <c r="W7" i="14"/>
  <c r="V8" i="14"/>
  <c r="W8" i="14"/>
  <c r="V9" i="14"/>
  <c r="W9" i="14"/>
  <c r="V10" i="14"/>
  <c r="W10" i="14"/>
  <c r="V11" i="14"/>
  <c r="W11" i="14"/>
  <c r="V12" i="14"/>
  <c r="W12" i="14"/>
  <c r="V13" i="14"/>
  <c r="W13" i="14"/>
  <c r="V14" i="14"/>
  <c r="W14" i="14"/>
  <c r="V15" i="14"/>
  <c r="W15" i="14"/>
  <c r="V16" i="14"/>
  <c r="W16" i="14"/>
  <c r="V17" i="14"/>
  <c r="W17" i="14"/>
  <c r="V18" i="14"/>
  <c r="W18" i="14"/>
  <c r="V19" i="14"/>
  <c r="W19" i="14"/>
  <c r="V20" i="14"/>
  <c r="W20" i="14"/>
  <c r="V21" i="14"/>
  <c r="W21" i="14"/>
  <c r="V22" i="14"/>
  <c r="W22" i="14"/>
  <c r="V23" i="14"/>
  <c r="W23" i="14"/>
  <c r="V24" i="14"/>
  <c r="W24" i="14"/>
  <c r="V25" i="14"/>
  <c r="W25" i="14"/>
  <c r="V26" i="14"/>
  <c r="W26" i="14"/>
  <c r="V27" i="14"/>
  <c r="W27" i="14"/>
  <c r="V28" i="14"/>
  <c r="W28" i="14"/>
  <c r="V29" i="14"/>
  <c r="W29" i="14"/>
  <c r="W6" i="14"/>
  <c r="V6" i="14"/>
  <c r="H30" i="14"/>
  <c r="I30" i="14"/>
  <c r="D30" i="14"/>
  <c r="E30" i="14"/>
  <c r="W30" i="14" s="1"/>
  <c r="C6" i="19" s="1"/>
  <c r="F30" i="14"/>
  <c r="V30" i="14" s="1"/>
  <c r="C5" i="19" s="1"/>
  <c r="G30" i="14"/>
  <c r="K30" i="14"/>
  <c r="L30" i="14"/>
  <c r="M30" i="14"/>
  <c r="N30" i="14"/>
  <c r="O30" i="14"/>
  <c r="P30" i="14"/>
  <c r="Q30" i="14"/>
  <c r="R30" i="14"/>
  <c r="S30" i="14"/>
  <c r="T30" i="14"/>
  <c r="U30" i="14"/>
  <c r="J30" i="14"/>
  <c r="D40" i="14"/>
  <c r="D35" i="14"/>
  <c r="H32" i="13"/>
  <c r="I32" i="13"/>
  <c r="Z9" i="13"/>
  <c r="AA9" i="13"/>
  <c r="Z10" i="13"/>
  <c r="AA10" i="13"/>
  <c r="Z11" i="13"/>
  <c r="AA11" i="13"/>
  <c r="Z12" i="13"/>
  <c r="AA12" i="13"/>
  <c r="Z13" i="13"/>
  <c r="AA13" i="13"/>
  <c r="Z14" i="13"/>
  <c r="AA14" i="13"/>
  <c r="Z15" i="13"/>
  <c r="AA15" i="13"/>
  <c r="Z16" i="13"/>
  <c r="AA16" i="13"/>
  <c r="Z17" i="13"/>
  <c r="AA17" i="13"/>
  <c r="Z18" i="13"/>
  <c r="AA18" i="13"/>
  <c r="Z19" i="13"/>
  <c r="AA19" i="13"/>
  <c r="Z20" i="13"/>
  <c r="AA20" i="13"/>
  <c r="Z21" i="13"/>
  <c r="AA21" i="13"/>
  <c r="Z22" i="13"/>
  <c r="AA22" i="13"/>
  <c r="Z23" i="13"/>
  <c r="AA23" i="13"/>
  <c r="Z24" i="13"/>
  <c r="AA24" i="13"/>
  <c r="Z25" i="13"/>
  <c r="AA25" i="13"/>
  <c r="Z26" i="13"/>
  <c r="AA26" i="13"/>
  <c r="Z27" i="13"/>
  <c r="AA27" i="13"/>
  <c r="Z28" i="13"/>
  <c r="AA28" i="13"/>
  <c r="Z29" i="13"/>
  <c r="AA29" i="13"/>
  <c r="Z30" i="13"/>
  <c r="AA30" i="13"/>
  <c r="Z31" i="13"/>
  <c r="AA31" i="13"/>
  <c r="AA8" i="13"/>
  <c r="Z8" i="13"/>
  <c r="E32" i="13"/>
  <c r="F32" i="13"/>
  <c r="G32" i="13"/>
  <c r="J32" i="13"/>
  <c r="K32" i="13"/>
  <c r="L32" i="13"/>
  <c r="M32" i="13"/>
  <c r="N32" i="13"/>
  <c r="O32" i="13"/>
  <c r="P32" i="13"/>
  <c r="Q32" i="13"/>
  <c r="R32" i="13"/>
  <c r="S32" i="13"/>
  <c r="T32" i="13"/>
  <c r="U32" i="13"/>
  <c r="V32" i="13"/>
  <c r="W32" i="13"/>
  <c r="X32" i="13"/>
  <c r="Y32" i="13"/>
  <c r="D32" i="13"/>
  <c r="D44" i="13"/>
  <c r="D38" i="13"/>
  <c r="D30" i="11"/>
  <c r="E30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S30" i="11"/>
  <c r="T30" i="11"/>
  <c r="U30" i="11"/>
  <c r="V30" i="11"/>
  <c r="W30" i="11"/>
  <c r="X30" i="11"/>
  <c r="Y30" i="11"/>
  <c r="Z30" i="11"/>
  <c r="AA30" i="11"/>
  <c r="AB30" i="11"/>
  <c r="AC30" i="11"/>
  <c r="AD30" i="11"/>
  <c r="AE30" i="11"/>
  <c r="AF30" i="11"/>
  <c r="AG30" i="11"/>
  <c r="AH30" i="11"/>
  <c r="AI30" i="11"/>
  <c r="AJ30" i="11"/>
  <c r="AK30" i="11"/>
  <c r="AL30" i="11"/>
  <c r="C30" i="11"/>
  <c r="C41" i="11"/>
  <c r="C35" i="11"/>
  <c r="AN29" i="11"/>
  <c r="AM29" i="11"/>
  <c r="AN28" i="11"/>
  <c r="AM28" i="11"/>
  <c r="AN27" i="11"/>
  <c r="AM27" i="11"/>
  <c r="AN26" i="11"/>
  <c r="AM26" i="11"/>
  <c r="AN25" i="11"/>
  <c r="AM25" i="11"/>
  <c r="AN24" i="11"/>
  <c r="AM24" i="11"/>
  <c r="AN23" i="11"/>
  <c r="AM23" i="11"/>
  <c r="AN22" i="11"/>
  <c r="AM22" i="11"/>
  <c r="AN21" i="11"/>
  <c r="AM21" i="11"/>
  <c r="AN20" i="11"/>
  <c r="AM20" i="11"/>
  <c r="AN19" i="11"/>
  <c r="AM19" i="11"/>
  <c r="AN18" i="11"/>
  <c r="AM18" i="11"/>
  <c r="AN17" i="11"/>
  <c r="AM17" i="11"/>
  <c r="AN16" i="11"/>
  <c r="AM16" i="11"/>
  <c r="AN15" i="11"/>
  <c r="AM15" i="11"/>
  <c r="AN14" i="11"/>
  <c r="AM14" i="11"/>
  <c r="AN13" i="11"/>
  <c r="AM13" i="11"/>
  <c r="AN12" i="11"/>
  <c r="AM12" i="11"/>
  <c r="AN11" i="11"/>
  <c r="AM11" i="11"/>
  <c r="AN10" i="11"/>
  <c r="AM10" i="11"/>
  <c r="AN9" i="11"/>
  <c r="AM9" i="11"/>
  <c r="AN8" i="11"/>
  <c r="AM8" i="11"/>
  <c r="AN7" i="11"/>
  <c r="AM7" i="11"/>
  <c r="AN6" i="11"/>
  <c r="AM6" i="11"/>
  <c r="E32" i="10"/>
  <c r="F32" i="10"/>
  <c r="G32" i="10"/>
  <c r="H32" i="10"/>
  <c r="I32" i="10"/>
  <c r="J32" i="10"/>
  <c r="K32" i="10"/>
  <c r="L32" i="10"/>
  <c r="M32" i="10"/>
  <c r="N32" i="10"/>
  <c r="O32" i="10"/>
  <c r="P32" i="10"/>
  <c r="Q32" i="10"/>
  <c r="R32" i="10"/>
  <c r="S32" i="10"/>
  <c r="T32" i="10"/>
  <c r="U32" i="10"/>
  <c r="V32" i="10"/>
  <c r="W32" i="10"/>
  <c r="X32" i="10"/>
  <c r="Y32" i="10"/>
  <c r="Z32" i="10"/>
  <c r="AA32" i="10"/>
  <c r="AB32" i="10"/>
  <c r="AC32" i="10"/>
  <c r="AD32" i="10"/>
  <c r="AE32" i="10"/>
  <c r="D32" i="10"/>
  <c r="D41" i="10"/>
  <c r="D36" i="10"/>
  <c r="AG31" i="10"/>
  <c r="AF31" i="10"/>
  <c r="AG30" i="10"/>
  <c r="AF30" i="10"/>
  <c r="AG29" i="10"/>
  <c r="AF29" i="10"/>
  <c r="AG28" i="10"/>
  <c r="AF28" i="10"/>
  <c r="AG27" i="10"/>
  <c r="AF27" i="10"/>
  <c r="AG26" i="10"/>
  <c r="AF26" i="10"/>
  <c r="AG25" i="10"/>
  <c r="AF25" i="10"/>
  <c r="AG24" i="10"/>
  <c r="AF24" i="10"/>
  <c r="AG23" i="10"/>
  <c r="AF23" i="10"/>
  <c r="AG22" i="10"/>
  <c r="AF22" i="10"/>
  <c r="AG21" i="10"/>
  <c r="AF21" i="10"/>
  <c r="AG20" i="10"/>
  <c r="AF20" i="10"/>
  <c r="AG19" i="10"/>
  <c r="AF19" i="10"/>
  <c r="AG18" i="10"/>
  <c r="AF18" i="10"/>
  <c r="AG17" i="10"/>
  <c r="AF17" i="10"/>
  <c r="AG16" i="10"/>
  <c r="AF16" i="10"/>
  <c r="AG15" i="10"/>
  <c r="AF15" i="10"/>
  <c r="AG14" i="10"/>
  <c r="AF14" i="10"/>
  <c r="AG13" i="10"/>
  <c r="AF13" i="10"/>
  <c r="AG12" i="10"/>
  <c r="AF12" i="10"/>
  <c r="AG11" i="10"/>
  <c r="AF11" i="10"/>
  <c r="AG10" i="10"/>
  <c r="AF10" i="10"/>
  <c r="AG9" i="10"/>
  <c r="AF9" i="10"/>
  <c r="AG8" i="10"/>
  <c r="AF8" i="10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C30" i="2"/>
  <c r="D31" i="8"/>
  <c r="E31" i="8"/>
  <c r="F31" i="8"/>
  <c r="G31" i="8"/>
  <c r="H31" i="8"/>
  <c r="I31" i="8"/>
  <c r="J31" i="8"/>
  <c r="K31" i="8"/>
  <c r="L31" i="8"/>
  <c r="C31" i="8"/>
  <c r="D32" i="3"/>
  <c r="V32" i="3" s="1"/>
  <c r="C6" i="7" s="1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C32" i="3"/>
  <c r="C42" i="2"/>
  <c r="C36" i="2"/>
  <c r="T29" i="2"/>
  <c r="S29" i="2"/>
  <c r="T28" i="2"/>
  <c r="S28" i="2"/>
  <c r="T27" i="2"/>
  <c r="S27" i="2"/>
  <c r="T26" i="2"/>
  <c r="S26" i="2"/>
  <c r="T25" i="2"/>
  <c r="S25" i="2"/>
  <c r="T24" i="2"/>
  <c r="S24" i="2"/>
  <c r="T23" i="2"/>
  <c r="S23" i="2"/>
  <c r="T22" i="2"/>
  <c r="S22" i="2"/>
  <c r="T21" i="2"/>
  <c r="S21" i="2"/>
  <c r="T20" i="2"/>
  <c r="S20" i="2"/>
  <c r="T19" i="2"/>
  <c r="S19" i="2"/>
  <c r="T18" i="2"/>
  <c r="S18" i="2"/>
  <c r="T17" i="2"/>
  <c r="S17" i="2"/>
  <c r="T16" i="2"/>
  <c r="S16" i="2"/>
  <c r="T15" i="2"/>
  <c r="S15" i="2"/>
  <c r="T14" i="2"/>
  <c r="S14" i="2"/>
  <c r="T13" i="2"/>
  <c r="S13" i="2"/>
  <c r="T12" i="2"/>
  <c r="S12" i="2"/>
  <c r="T11" i="2"/>
  <c r="S11" i="2"/>
  <c r="T10" i="2"/>
  <c r="S10" i="2"/>
  <c r="T9" i="2"/>
  <c r="S9" i="2"/>
  <c r="T8" i="2"/>
  <c r="S8" i="2"/>
  <c r="T7" i="2"/>
  <c r="S7" i="2"/>
  <c r="T6" i="2"/>
  <c r="E42" i="2" s="1"/>
  <c r="E43" i="2" s="1"/>
  <c r="S6" i="2"/>
  <c r="F36" i="2" s="1"/>
  <c r="F37" i="2" s="1"/>
  <c r="C42" i="8"/>
  <c r="C36" i="8"/>
  <c r="N30" i="8"/>
  <c r="M30" i="8"/>
  <c r="N29" i="8"/>
  <c r="M29" i="8"/>
  <c r="N28" i="8"/>
  <c r="M28" i="8"/>
  <c r="N27" i="8"/>
  <c r="M27" i="8"/>
  <c r="N26" i="8"/>
  <c r="M26" i="8"/>
  <c r="N25" i="8"/>
  <c r="M25" i="8"/>
  <c r="N24" i="8"/>
  <c r="M24" i="8"/>
  <c r="N23" i="8"/>
  <c r="M23" i="8"/>
  <c r="N22" i="8"/>
  <c r="M22" i="8"/>
  <c r="N21" i="8"/>
  <c r="M21" i="8"/>
  <c r="N20" i="8"/>
  <c r="M20" i="8"/>
  <c r="N19" i="8"/>
  <c r="M19" i="8"/>
  <c r="N18" i="8"/>
  <c r="M18" i="8"/>
  <c r="N17" i="8"/>
  <c r="M17" i="8"/>
  <c r="N16" i="8"/>
  <c r="M16" i="8"/>
  <c r="N15" i="8"/>
  <c r="M15" i="8"/>
  <c r="N14" i="8"/>
  <c r="M14" i="8"/>
  <c r="N13" i="8"/>
  <c r="M13" i="8"/>
  <c r="N12" i="8"/>
  <c r="M12" i="8"/>
  <c r="N11" i="8"/>
  <c r="M11" i="8"/>
  <c r="N10" i="8"/>
  <c r="M10" i="8"/>
  <c r="N9" i="8"/>
  <c r="M9" i="8"/>
  <c r="N8" i="8"/>
  <c r="M8" i="8"/>
  <c r="F36" i="8" s="1"/>
  <c r="F37" i="8" s="1"/>
  <c r="N7" i="8"/>
  <c r="M7" i="8"/>
  <c r="C43" i="3"/>
  <c r="C37" i="3"/>
  <c r="V31" i="3"/>
  <c r="U31" i="3"/>
  <c r="V30" i="3"/>
  <c r="U30" i="3"/>
  <c r="V29" i="3"/>
  <c r="U29" i="3"/>
  <c r="V28" i="3"/>
  <c r="U28" i="3"/>
  <c r="V27" i="3"/>
  <c r="U27" i="3"/>
  <c r="V26" i="3"/>
  <c r="U26" i="3"/>
  <c r="V25" i="3"/>
  <c r="U25" i="3"/>
  <c r="V24" i="3"/>
  <c r="U24" i="3"/>
  <c r="V23" i="3"/>
  <c r="U23" i="3"/>
  <c r="V22" i="3"/>
  <c r="D43" i="3" s="1"/>
  <c r="D44" i="3" s="1"/>
  <c r="U22" i="3"/>
  <c r="V21" i="3"/>
  <c r="U21" i="3"/>
  <c r="V20" i="3"/>
  <c r="U20" i="3"/>
  <c r="V19" i="3"/>
  <c r="U19" i="3"/>
  <c r="V18" i="3"/>
  <c r="U18" i="3"/>
  <c r="V17" i="3"/>
  <c r="U17" i="3"/>
  <c r="V16" i="3"/>
  <c r="U16" i="3"/>
  <c r="V15" i="3"/>
  <c r="U15" i="3"/>
  <c r="V14" i="3"/>
  <c r="U14" i="3"/>
  <c r="V13" i="3"/>
  <c r="U13" i="3"/>
  <c r="V12" i="3"/>
  <c r="U12" i="3"/>
  <c r="V11" i="3"/>
  <c r="U11" i="3"/>
  <c r="V10" i="3"/>
  <c r="E43" i="3" s="1"/>
  <c r="E44" i="3" s="1"/>
  <c r="U10" i="3"/>
  <c r="V9" i="3"/>
  <c r="U9" i="3"/>
  <c r="V8" i="3"/>
  <c r="U8" i="3"/>
  <c r="Z32" i="13" l="1"/>
  <c r="B5" i="19" s="1"/>
  <c r="G39" i="17"/>
  <c r="G40" i="17" s="1"/>
  <c r="AE30" i="18"/>
  <c r="G6" i="19" s="1"/>
  <c r="F41" i="24"/>
  <c r="F42" i="24" s="1"/>
  <c r="F44" i="26"/>
  <c r="F45" i="26" s="1"/>
  <c r="E42" i="8"/>
  <c r="E43" i="8" s="1"/>
  <c r="N31" i="8"/>
  <c r="D6" i="7" s="1"/>
  <c r="F6" i="7" s="1"/>
  <c r="C7" i="29" s="1"/>
  <c r="AA32" i="13"/>
  <c r="B6" i="19" s="1"/>
  <c r="AJ30" i="23"/>
  <c r="E7" i="25" s="1"/>
  <c r="D42" i="2"/>
  <c r="D43" i="2" s="1"/>
  <c r="E35" i="15"/>
  <c r="E36" i="15" s="1"/>
  <c r="F37" i="3"/>
  <c r="F38" i="3" s="1"/>
  <c r="F41" i="11"/>
  <c r="F42" i="11" s="1"/>
  <c r="AC30" i="15"/>
  <c r="D6" i="19" s="1"/>
  <c r="E40" i="15"/>
  <c r="E41" i="15" s="1"/>
  <c r="G35" i="18"/>
  <c r="G36" i="18" s="1"/>
  <c r="E34" i="21"/>
  <c r="E35" i="21" s="1"/>
  <c r="D35" i="23"/>
  <c r="D36" i="23" s="1"/>
  <c r="F38" i="26"/>
  <c r="F39" i="26" s="1"/>
  <c r="F42" i="2"/>
  <c r="F43" i="2" s="1"/>
  <c r="E36" i="2"/>
  <c r="E37" i="2" s="1"/>
  <c r="D35" i="11"/>
  <c r="D36" i="11" s="1"/>
  <c r="E40" i="18"/>
  <c r="E41" i="18" s="1"/>
  <c r="AE30" i="16"/>
  <c r="E6" i="19" s="1"/>
  <c r="G40" i="18"/>
  <c r="G41" i="18" s="1"/>
  <c r="E41" i="23"/>
  <c r="E42" i="23" s="1"/>
  <c r="D37" i="3"/>
  <c r="T30" i="2"/>
  <c r="E6" i="7" s="1"/>
  <c r="AN30" i="11"/>
  <c r="D7" i="12" s="1"/>
  <c r="E35" i="11"/>
  <c r="E36" i="11" s="1"/>
  <c r="E35" i="16"/>
  <c r="E36" i="16" s="1"/>
  <c r="AM32" i="26"/>
  <c r="C5" i="28" s="1"/>
  <c r="W30" i="27"/>
  <c r="D5" i="28" s="1"/>
  <c r="E41" i="24"/>
  <c r="E42" i="24" s="1"/>
  <c r="E34" i="17"/>
  <c r="E35" i="17" s="1"/>
  <c r="D38" i="26"/>
  <c r="D39" i="26" s="1"/>
  <c r="G41" i="16"/>
  <c r="G42" i="16" s="1"/>
  <c r="F35" i="24"/>
  <c r="F36" i="24" s="1"/>
  <c r="F39" i="32"/>
  <c r="F40" i="32" s="1"/>
  <c r="D39" i="32"/>
  <c r="D40" i="32" s="1"/>
  <c r="D34" i="32"/>
  <c r="D35" i="32" s="1"/>
  <c r="F34" i="32"/>
  <c r="F35" i="32" s="1"/>
  <c r="E39" i="32"/>
  <c r="E40" i="32" s="1"/>
  <c r="E35" i="20"/>
  <c r="E36" i="20" s="1"/>
  <c r="G40" i="20"/>
  <c r="G41" i="20" s="1"/>
  <c r="F35" i="20"/>
  <c r="F36" i="20" s="1"/>
  <c r="S31" i="20"/>
  <c r="B7" i="25" s="1"/>
  <c r="H7" i="25" s="1"/>
  <c r="F7" i="29" s="1"/>
  <c r="R31" i="20"/>
  <c r="B6" i="25" s="1"/>
  <c r="Y30" i="17"/>
  <c r="F6" i="19" s="1"/>
  <c r="AI30" i="23"/>
  <c r="E6" i="25" s="1"/>
  <c r="D34" i="27"/>
  <c r="D35" i="27" s="1"/>
  <c r="D39" i="27"/>
  <c r="D40" i="27" s="1"/>
  <c r="X30" i="27"/>
  <c r="D6" i="28" s="1"/>
  <c r="E6" i="28" s="1"/>
  <c r="G7" i="29" s="1"/>
  <c r="I30" i="24"/>
  <c r="F6" i="25" s="1"/>
  <c r="M30" i="21"/>
  <c r="C6" i="25" s="1"/>
  <c r="D34" i="21"/>
  <c r="D35" i="21" s="1"/>
  <c r="N30" i="21"/>
  <c r="C7" i="25" s="1"/>
  <c r="F40" i="21"/>
  <c r="F41" i="21" s="1"/>
  <c r="E39" i="27"/>
  <c r="E40" i="27" s="1"/>
  <c r="F39" i="27"/>
  <c r="F40" i="27" s="1"/>
  <c r="E34" i="27"/>
  <c r="E35" i="27" s="1"/>
  <c r="F34" i="27"/>
  <c r="F35" i="27" s="1"/>
  <c r="E38" i="26"/>
  <c r="E39" i="26" s="1"/>
  <c r="D44" i="26"/>
  <c r="D45" i="26" s="1"/>
  <c r="E44" i="26"/>
  <c r="E45" i="26" s="1"/>
  <c r="N35" i="24"/>
  <c r="N36" i="24" s="1"/>
  <c r="O35" i="24"/>
  <c r="O36" i="24" s="1"/>
  <c r="N41" i="24"/>
  <c r="N42" i="24" s="1"/>
  <c r="O41" i="24"/>
  <c r="O42" i="24" s="1"/>
  <c r="D35" i="24"/>
  <c r="D36" i="24" s="1"/>
  <c r="M41" i="24"/>
  <c r="M42" i="24" s="1"/>
  <c r="E35" i="24"/>
  <c r="E36" i="24" s="1"/>
  <c r="E35" i="23"/>
  <c r="E36" i="23" s="1"/>
  <c r="D41" i="23"/>
  <c r="D42" i="23" s="1"/>
  <c r="F41" i="23"/>
  <c r="F42" i="23" s="1"/>
  <c r="F35" i="23"/>
  <c r="F36" i="23" s="1"/>
  <c r="F34" i="21"/>
  <c r="F35" i="21" s="1"/>
  <c r="D40" i="21"/>
  <c r="D41" i="21" s="1"/>
  <c r="E40" i="21"/>
  <c r="E41" i="21" s="1"/>
  <c r="G35" i="20"/>
  <c r="G36" i="20" s="1"/>
  <c r="E40" i="20"/>
  <c r="E41" i="20" s="1"/>
  <c r="F40" i="20"/>
  <c r="F41" i="20" s="1"/>
  <c r="AD30" i="18"/>
  <c r="G5" i="19" s="1"/>
  <c r="F35" i="18"/>
  <c r="F36" i="18" s="1"/>
  <c r="F40" i="18"/>
  <c r="F41" i="18" s="1"/>
  <c r="F34" i="17"/>
  <c r="F35" i="17" s="1"/>
  <c r="X30" i="17"/>
  <c r="F5" i="19" s="1"/>
  <c r="E39" i="17"/>
  <c r="E40" i="17" s="1"/>
  <c r="F39" i="17"/>
  <c r="F40" i="17" s="1"/>
  <c r="G34" i="17"/>
  <c r="G35" i="17" s="1"/>
  <c r="AD30" i="16"/>
  <c r="E5" i="19" s="1"/>
  <c r="G35" i="16"/>
  <c r="G36" i="16" s="1"/>
  <c r="E41" i="16"/>
  <c r="E42" i="16" s="1"/>
  <c r="F41" i="16"/>
  <c r="F42" i="16" s="1"/>
  <c r="AB30" i="15"/>
  <c r="D5" i="19" s="1"/>
  <c r="G40" i="14"/>
  <c r="G41" i="14" s="1"/>
  <c r="G35" i="14"/>
  <c r="G36" i="14" s="1"/>
  <c r="E35" i="14"/>
  <c r="E36" i="14" s="1"/>
  <c r="F35" i="14"/>
  <c r="F36" i="14" s="1"/>
  <c r="E40" i="14"/>
  <c r="E41" i="14" s="1"/>
  <c r="F40" i="14"/>
  <c r="F41" i="14" s="1"/>
  <c r="E38" i="13"/>
  <c r="E39" i="13" s="1"/>
  <c r="G44" i="13"/>
  <c r="G45" i="13" s="1"/>
  <c r="F38" i="13"/>
  <c r="F39" i="13" s="1"/>
  <c r="G38" i="13"/>
  <c r="G39" i="13" s="1"/>
  <c r="E44" i="13"/>
  <c r="E45" i="13" s="1"/>
  <c r="F44" i="13"/>
  <c r="F45" i="13" s="1"/>
  <c r="AM30" i="11"/>
  <c r="D6" i="12" s="1"/>
  <c r="F35" i="11"/>
  <c r="F36" i="11" s="1"/>
  <c r="D41" i="11"/>
  <c r="D42" i="11" s="1"/>
  <c r="E41" i="11"/>
  <c r="E42" i="11" s="1"/>
  <c r="G41" i="10"/>
  <c r="G42" i="10" s="1"/>
  <c r="G36" i="10"/>
  <c r="G37" i="10" s="1"/>
  <c r="E36" i="10"/>
  <c r="E37" i="10" s="1"/>
  <c r="AG32" i="10"/>
  <c r="C7" i="12" s="1"/>
  <c r="E7" i="12" s="1"/>
  <c r="D7" i="29" s="1"/>
  <c r="AF32" i="10"/>
  <c r="C6" i="12" s="1"/>
  <c r="E6" i="12" s="1"/>
  <c r="D6" i="29" s="1"/>
  <c r="F36" i="10"/>
  <c r="F37" i="10" s="1"/>
  <c r="E41" i="10"/>
  <c r="E42" i="10" s="1"/>
  <c r="F41" i="10"/>
  <c r="F42" i="10" s="1"/>
  <c r="S30" i="2"/>
  <c r="E5" i="7" s="1"/>
  <c r="M31" i="8"/>
  <c r="D5" i="7" s="1"/>
  <c r="U32" i="3"/>
  <c r="C5" i="7" s="1"/>
  <c r="F43" i="3"/>
  <c r="F44" i="3" s="1"/>
  <c r="D42" i="8"/>
  <c r="D43" i="8" s="1"/>
  <c r="D38" i="3"/>
  <c r="D36" i="2"/>
  <c r="D37" i="2" s="1"/>
  <c r="F42" i="8"/>
  <c r="F43" i="8" s="1"/>
  <c r="E37" i="3"/>
  <c r="E38" i="3" s="1"/>
  <c r="D36" i="8"/>
  <c r="D37" i="8" s="1"/>
  <c r="E36" i="8"/>
  <c r="E37" i="8" s="1"/>
  <c r="E5" i="28" l="1"/>
  <c r="G6" i="29" s="1"/>
  <c r="H6" i="19"/>
  <c r="E7" i="29" s="1"/>
  <c r="H5" i="19"/>
  <c r="E6" i="29" s="1"/>
  <c r="H6" i="25"/>
  <c r="F6" i="29" s="1"/>
  <c r="H7" i="29"/>
  <c r="F5" i="7"/>
  <c r="C6" i="29" s="1"/>
  <c r="H6" i="29" s="1"/>
</calcChain>
</file>

<file path=xl/sharedStrings.xml><?xml version="1.0" encoding="utf-8"?>
<sst xmlns="http://schemas.openxmlformats.org/spreadsheetml/2006/main" count="1310" uniqueCount="415">
  <si>
    <t>Образовательная область «Социально-коммуникативное развитие»</t>
  </si>
  <si>
    <t>НАПРАВЛЕНИЕ 1,2. СОЦИАЛЬНЫЕ ОТНОШЕНИЯ. ФОРМИРОВАНИЕ ОСНОВ ГРАЖДАНСТВЕННОСТИ И ПАТРИОТИЗМА.</t>
  </si>
  <si>
    <t>№п/п</t>
  </si>
  <si>
    <t>ФИ ребенка</t>
  </si>
  <si>
    <t>Понимает эмоциональное состояние детей и взрослых, умеет выражать сочувствие и оказывать помощь в социально приемлимом виде</t>
  </si>
  <si>
    <t>Правильно определяет мужские и женские профессии и атрибуты к ним</t>
  </si>
  <si>
    <t>Может назвать три (и более) достопримечательности     родного города</t>
  </si>
  <si>
    <t>Может организовать настольно-печатные, подвижные и сюжетные игры и умеет соблюдать правила</t>
  </si>
  <si>
    <t>Соблюдает последовательность трудовых операций: при подготовке к занятиям, поливе растений, уборке снега/песка и т.д.</t>
  </si>
  <si>
    <t>Соблюдает правила безопасного поведения                         (и может рассказать о них)</t>
  </si>
  <si>
    <t xml:space="preserve">среднее значение </t>
  </si>
  <si>
    <t>в группе</t>
  </si>
  <si>
    <t>на прогулке</t>
  </si>
  <si>
    <t>с незнакомыми людьми</t>
  </si>
  <si>
    <t>с бродячими животными</t>
  </si>
  <si>
    <t>н.г.</t>
  </si>
  <si>
    <t>к.г.</t>
  </si>
  <si>
    <t>Иванов</t>
  </si>
  <si>
    <t>Петров</t>
  </si>
  <si>
    <t>Сидоров</t>
  </si>
  <si>
    <t>среднее значение:</t>
  </si>
  <si>
    <t>начало года</t>
  </si>
  <si>
    <t>всего</t>
  </si>
  <si>
    <t>норма</t>
  </si>
  <si>
    <t>ниже нормы</t>
  </si>
  <si>
    <t xml:space="preserve">низкий </t>
  </si>
  <si>
    <t>количество детей</t>
  </si>
  <si>
    <t>%</t>
  </si>
  <si>
    <t>конец года</t>
  </si>
  <si>
    <t>НАПРАВЛЕНИЕ 3. ТРУДОВОЕ ВОСПИТАНИЕ</t>
  </si>
  <si>
    <r>
      <rPr>
        <sz val="12"/>
        <color theme="1"/>
        <rFont val="Times New Roman"/>
        <family val="1"/>
        <charset val="204"/>
      </rPr>
      <t xml:space="preserve">Применяет в игровой деятельности основные экономические понятия и категории </t>
    </r>
    <r>
      <rPr>
        <i/>
        <sz val="12"/>
        <color theme="1"/>
        <rFont val="Times New Roman"/>
        <family val="1"/>
        <charset val="204"/>
      </rPr>
      <t>(деньги, цена, товар, семейный бюджет и пр.)</t>
    </r>
  </si>
  <si>
    <t>Осознаёт и соизмеряет свои потребности и возможности</t>
  </si>
  <si>
    <t>Добросовестно выполняет обязанности дежурного, оказывает сверстнику посильную помощь</t>
  </si>
  <si>
    <t>Умеет планировать трудовую деятельность</t>
  </si>
  <si>
    <t>Проявляет интерес к различным профессиям, в частности к профессиям родителей и месту их работы.</t>
  </si>
  <si>
    <t>НАПРАВЛЕНИЕ 4. ФОРМИРОВАНИЕ БЕЗОПАСНОГО ПОВЕДЕНИЯ</t>
  </si>
  <si>
    <t>Знает правила безопасного обращения с некоторыми электроприборами</t>
  </si>
  <si>
    <t>Знает некоторые правила безопасного поведения с огнем</t>
  </si>
  <si>
    <t>Имеет элементарные представления о безопасности дорожного движения</t>
  </si>
  <si>
    <t>Правильно называет свой домашний адрес, телефон родителя, Ф.И.О. родителя (родителей, законных представителей)</t>
  </si>
  <si>
    <t>Соблюдает правила этикета за столом, при встрече и прощании, при просьбе</t>
  </si>
  <si>
    <t>Определяет назначение некоторых дорожных знаков</t>
  </si>
  <si>
    <t>Называет правила перехода через дорогу по регулируемому и нерегулируемому пешеходному переходу</t>
  </si>
  <si>
    <t>Называет правила пользования общественным транспортом</t>
  </si>
  <si>
    <t>Называет правила безопасной поездки в личном автомобиле</t>
  </si>
  <si>
    <t>Обобщение результатов педагогической диагностики по направлениям                                               ОО «Социально-коммуникативное развитие»</t>
  </si>
  <si>
    <t>Социальные отношения. Формирование основ гражданственности и патриотизма</t>
  </si>
  <si>
    <t>Трудовое воспитание</t>
  </si>
  <si>
    <t>Формирование безопасного поведения</t>
  </si>
  <si>
    <t>Средний балл/уровень (итоговый)</t>
  </si>
  <si>
    <t>начало</t>
  </si>
  <si>
    <t>конец</t>
  </si>
  <si>
    <t>ВЫВОДЫ:</t>
  </si>
  <si>
    <t>Начало учебного года:</t>
  </si>
  <si>
    <t>Конец учебного года:</t>
  </si>
  <si>
    <t>Муниципальное автономное дошкольное образовательное учреждение</t>
  </si>
  <si>
    <t>детский сад комбинированного вида №24 "Березка" г. Белебея</t>
  </si>
  <si>
    <t>муниципального района Белебеевский район Республики Башкортостан</t>
  </si>
  <si>
    <t>20__-20___ учебный год</t>
  </si>
  <si>
    <t>программой дошкольного образования</t>
  </si>
  <si>
    <t>Педагоги:</t>
  </si>
  <si>
    <t>Воспитатель:</t>
  </si>
  <si>
    <t>Диагностика индивидуального развития детей 6-7 лет</t>
  </si>
  <si>
    <t>Приказ Министерства просвещения РФ от 25.11.2022г.</t>
  </si>
  <si>
    <t>Муз.руководитель:</t>
  </si>
  <si>
    <t>Образовательная область «Познавательное развитие»</t>
  </si>
  <si>
    <t>НАПРАВЛЕНИЕ 1. СЕНСОРНЫЕ ЭТАЛОНЫ И ПОЗНАВАТЕЛЬНЫЕ ДЕЙСТВИЯ. ОКРУЖАЮЩИЙ МИР. ПРИРОДА.</t>
  </si>
  <si>
    <t>Называет основные цвета</t>
  </si>
  <si>
    <t>Называет оттенки цветов</t>
  </si>
  <si>
    <t>Называет мужские и женские профессии (по 4)</t>
  </si>
  <si>
    <t>Называет свой адрес, имена родителей</t>
  </si>
  <si>
    <t>Умеет ориентироваться на плане-схеме группы, участка</t>
  </si>
  <si>
    <t>Называет и опознает некоторые достопримечательности города</t>
  </si>
  <si>
    <t>Называет и опознает государтвенные символы (герб, флаг, гимн) и столицу РФ по фото (Кремль, Красная площадь)</t>
  </si>
  <si>
    <t>Называет времена года в правильной последовательности (вперед и назад)</t>
  </si>
  <si>
    <t>Правильно определяет принадлежность явлений природы по сезонам</t>
  </si>
  <si>
    <t>Знает некоторые сезонные изменения в жизнедеятельности диких животных</t>
  </si>
  <si>
    <t>Знает некоторые сезонные изменения в росте и развитии растений</t>
  </si>
  <si>
    <t>Знает и соблюдает некоторые правила поведения в природе</t>
  </si>
  <si>
    <t>Имеет элементарное представление о космосе, планетах, первом космонавте</t>
  </si>
  <si>
    <t>Имеет элементарное представление об армии, солдатах, вооружении</t>
  </si>
  <si>
    <t>я</t>
  </si>
  <si>
    <t>НАПРАВЛЕНИЕ 2. МАТЕМАТИЧЕСКИЕ ПРЕДСТАВЛЕНИЯ</t>
  </si>
  <si>
    <t>Владеет навыком количественного счета до 10</t>
  </si>
  <si>
    <t>Владеет навыком порядкового счета до 10</t>
  </si>
  <si>
    <t>Знает и называет цифры от 0 до 9</t>
  </si>
  <si>
    <t>Называет предыдущее и последующее число в заданном ряду</t>
  </si>
  <si>
    <t>Может увеличивать и уменьшать заданные чисоа на 1</t>
  </si>
  <si>
    <t>Умеет раскладывать заданное число на 2 меньших</t>
  </si>
  <si>
    <t>Умеет придумывать и решать задачи на сложение и вычитание до 10</t>
  </si>
  <si>
    <t>Умеет пользоваться математическими знаками +,-,=</t>
  </si>
  <si>
    <t>Называет геометрические фигуры: квадрат, прямоугольник, треугольник, круг, овал; объемные геометрические формы: куб, шар, цилиндр</t>
  </si>
  <si>
    <t>Оринетируется на плоскости и в пространстве (ввеху, внизу, слева, справа, выше, ниже, левее, правее)</t>
  </si>
  <si>
    <t>Ориентируется на плане, схеме группы/участка</t>
  </si>
  <si>
    <t>Называет дни недели и месяцы года</t>
  </si>
  <si>
    <t>Умеет определять время по часам</t>
  </si>
  <si>
    <t>Сравнивает предметы с помощью условной меры по длине, ширине, высоте, толщине</t>
  </si>
  <si>
    <t>Умеет группировать предметы по трем-четырем признакам</t>
  </si>
  <si>
    <t>Умеет делить целое на две, четыре, восемь равных частей, правильно называет части</t>
  </si>
  <si>
    <t>в прямом порядке</t>
  </si>
  <si>
    <t>в обратном порядке</t>
  </si>
  <si>
    <t>Обобщение результатов педагогической диагностики по направлениям</t>
  </si>
  <si>
    <t>ОО «Познавательное развитие»</t>
  </si>
  <si>
    <t>Сенсорные эталоны и познавательные действия. Окружающий мир. Природа.</t>
  </si>
  <si>
    <t>Математические представления</t>
  </si>
  <si>
    <r>
      <t>Средний</t>
    </r>
    <r>
      <rPr>
        <sz val="11"/>
        <color theme="1"/>
        <rFont val="Snap ITC"/>
        <family val="5"/>
      </rPr>
      <t xml:space="preserve"> </t>
    </r>
    <r>
      <rPr>
        <sz val="11"/>
        <color theme="1"/>
        <rFont val="Times New Roman"/>
        <family val="1"/>
        <charset val="204"/>
      </rPr>
      <t>уровень</t>
    </r>
    <r>
      <rPr>
        <sz val="11"/>
        <color theme="1"/>
        <rFont val="Snap ITC"/>
        <family val="5"/>
      </rPr>
      <t xml:space="preserve"> </t>
    </r>
    <r>
      <rPr>
        <sz val="11"/>
        <color theme="1"/>
        <rFont val="Times New Roman"/>
        <family val="1"/>
        <charset val="204"/>
      </rPr>
      <t>развития</t>
    </r>
  </si>
  <si>
    <t>ФЦКМ</t>
  </si>
  <si>
    <t>ФЭМП</t>
  </si>
  <si>
    <t>ср.ур.</t>
  </si>
  <si>
    <t>Образовательная область «Речевое развитие»</t>
  </si>
  <si>
    <t>НАПРАВЛЕНИЕ I. ФОРМИРОВАНИЕ СЛОВАРЯ</t>
  </si>
  <si>
    <t>Использует в речи</t>
  </si>
  <si>
    <t>Подбирает к разным частям речи</t>
  </si>
  <si>
    <t>Понимает значение слов в переносном значении</t>
  </si>
  <si>
    <t>Образует и использует в речи прилагательные</t>
  </si>
  <si>
    <t>Подбирает прилагательные обозначающие моральные качества людей</t>
  </si>
  <si>
    <t>Понимает и образует приставочные глаголы, отражающие увеличение или уменьшение количества</t>
  </si>
  <si>
    <t>Использует числительные в речи</t>
  </si>
  <si>
    <t>слова суменьшительно-ласкт.ссуффикасами</t>
  </si>
  <si>
    <t>словас увеличительными суффикасами</t>
  </si>
  <si>
    <t>антонимы</t>
  </si>
  <si>
    <t>синонимы</t>
  </si>
  <si>
    <t>притяжательные</t>
  </si>
  <si>
    <t>относительные</t>
  </si>
  <si>
    <t>обобщающие слова</t>
  </si>
  <si>
    <t>НАПРАВЛЕНИЕ 2. ЗВУКОВАЯ КУЛЬТУРА РЕЧИ.</t>
  </si>
  <si>
    <t>Может подобрать слово с заданным гласным или согласным звуком</t>
  </si>
  <si>
    <t>На слух определяет характеристику согласных звуков (твердый - мягкий, звонкий - глухой)</t>
  </si>
  <si>
    <t>Правильно анализирует по звуковому составу слова из трех, четырех, пяти звуков</t>
  </si>
  <si>
    <t>Различает на слух все звуки родного языка</t>
  </si>
  <si>
    <t>Произносит правильно все звуко родного языка</t>
  </si>
  <si>
    <t>Внятно и отчетливо произносит слова и словосочетания с естественной интонацией</t>
  </si>
  <si>
    <t>звук</t>
  </si>
  <si>
    <t>слово</t>
  </si>
  <si>
    <t>предложение</t>
  </si>
  <si>
    <t>Различает и определяет их последовательность</t>
  </si>
  <si>
    <t>НАПРАВЛЕНИЕ 3. ГРАММАТИЧЕСКИЙ СТРОЙ РЕЧИ</t>
  </si>
  <si>
    <t>Исользует уменьшительные суффиксы</t>
  </si>
  <si>
    <t>Согласует существительные в роде, числе, падеже</t>
  </si>
  <si>
    <t>Умеет распространять простые предложения, используя разные части речи и предлоги</t>
  </si>
  <si>
    <t>Умеет составлять сложноподчиненные предложения по вопросам, по демонстрации действия, по картине</t>
  </si>
  <si>
    <t>существительных</t>
  </si>
  <si>
    <t>прилагательных</t>
  </si>
  <si>
    <t>с прилагательными</t>
  </si>
  <si>
    <t>с числительными</t>
  </si>
  <si>
    <t>Умеет согласовывать существительные</t>
  </si>
  <si>
    <t>Образовывает по образцу</t>
  </si>
  <si>
    <t>сущ-ые с суффиксами</t>
  </si>
  <si>
    <t>глаголы с приставками</t>
  </si>
  <si>
    <t>прилагательные в сравнительной степени</t>
  </si>
  <si>
    <t>прилагательные в превосходной степени</t>
  </si>
  <si>
    <t>НАПРАВЛЕНИЕ 4. СВЯЗНАЯ РЕЧЬ</t>
  </si>
  <si>
    <t>Может внятно и последовательно рассказать</t>
  </si>
  <si>
    <t>Умеет пересказывать, соблюдая сюжетную линию</t>
  </si>
  <si>
    <t>Отвечает на вопросы в организованной деятельности (по сути вопроса, понимая значение вопроса): почему? Зачем? Когда? Откуда? Где?</t>
  </si>
  <si>
    <t>Аккуратно обращается скнигой, рассматривает иллюстрации, умеет подбирать их к содержанию текста</t>
  </si>
  <si>
    <t>Правильно отвечает на вопросы по прочитанному/прослушанному тексту, дает характеристику героев</t>
  </si>
  <si>
    <t>Умеет пересказывать знакомые тексты по плану и от лица героев</t>
  </si>
  <si>
    <t>Выразительно рассказывает стихи</t>
  </si>
  <si>
    <t>Умеет определить жанр литературного произведения (сказка, рассказ, стихотворение)</t>
  </si>
  <si>
    <t>о предмете или объекте</t>
  </si>
  <si>
    <t>по картине</t>
  </si>
  <si>
    <t>по серии картинок</t>
  </si>
  <si>
    <t>из личного опыта</t>
  </si>
  <si>
    <t>с придумыванием событий (предшествующих или предстоящих)</t>
  </si>
  <si>
    <t>по тексту прочитанного произведения</t>
  </si>
  <si>
    <t>изменяя время действия или лицо, от которого идет рассказ</t>
  </si>
  <si>
    <t>НАПРАВЛЕНИЕ 5. ПОДГОТОВКА К ОБУЧЕНИЮ ГРАМОТЕ</t>
  </si>
  <si>
    <t>Умеет правильно называть алфавит</t>
  </si>
  <si>
    <t>Умеет воспроизводить печатные буквы по образцу или по памяти</t>
  </si>
  <si>
    <t>Умеет достраивать элементы букв</t>
  </si>
  <si>
    <t>Составляет</t>
  </si>
  <si>
    <t>Делит на слоги трехсложные слова с открытыми слогами</t>
  </si>
  <si>
    <t>Умеет разгадывать ребусы</t>
  </si>
  <si>
    <t>слоги</t>
  </si>
  <si>
    <t>слова</t>
  </si>
  <si>
    <t>слова из слогов</t>
  </si>
  <si>
    <t>Умеет читать и  понимает                                                    (может повторить)</t>
  </si>
  <si>
    <t>предложения     из 2-5 слов</t>
  </si>
  <si>
    <t>простые предложения       из 2-3 слов</t>
  </si>
  <si>
    <t>НАПРАВЛЕНИЕ 6. ИНТЕРЕС К ХУДОЖЕСТВЕННОЙ ЛИТЕРАТУРЕ</t>
  </si>
  <si>
    <t>Проявляет интерес к изданиям познавательного и энциклопедического характера</t>
  </si>
  <si>
    <r>
      <t xml:space="preserve">Сформировано положительное эмоциональне отношение к "чтению с продолжением" </t>
    </r>
    <r>
      <rPr>
        <i/>
        <sz val="11"/>
        <color rgb="FF000000"/>
        <rFont val="Times New Roman"/>
        <family val="1"/>
        <charset val="204"/>
      </rPr>
      <t>(сказка-повесть, цикл рассказов со сквозным персонажем)</t>
    </r>
  </si>
  <si>
    <t>Умеет пересказывать литературные произведения по ролям, близко к тексту, от лица литературного героя</t>
  </si>
  <si>
    <t>В пересказах умеет передавать эмоциональное отношение к образам, используя средства языковой выразительности</t>
  </si>
  <si>
    <t>Составляет повествовательные рассказы</t>
  </si>
  <si>
    <t>Использует в процессе общения со взрослыми и сверстниками</t>
  </si>
  <si>
    <t>Умеет сочинять разнообразные виды творческих рассказов</t>
  </si>
  <si>
    <t>Замечает речевые и логические ошибки в рассказах сверстников, доброжелательно и конструктивно исправляет их</t>
  </si>
  <si>
    <t>из личного и коллективного опыты</t>
  </si>
  <si>
    <t>по набору игрушек</t>
  </si>
  <si>
    <t>объяснительную речь</t>
  </si>
  <si>
    <t>речь-доказательство</t>
  </si>
  <si>
    <t>речевое планирование</t>
  </si>
  <si>
    <r>
      <t xml:space="preserve">Сформированы представления о жанровых, комозиционных и языковых особенностях жанра литературы: </t>
    </r>
    <r>
      <rPr>
        <i/>
        <sz val="10"/>
        <color rgb="FF000000"/>
        <rFont val="Times New Roman"/>
        <family val="1"/>
        <charset val="204"/>
      </rPr>
      <t>литературная сказка, рассказ, стих-ие, басня, пословица, небылица, былина</t>
    </r>
  </si>
  <si>
    <t>Обобщение результатов педагогической диагностики по направлениям ОО «Речевое развитие»</t>
  </si>
  <si>
    <t>Формирование словаря</t>
  </si>
  <si>
    <t>Звуковая культура речи</t>
  </si>
  <si>
    <t>Грамматический строй речи</t>
  </si>
  <si>
    <t>Связная речь</t>
  </si>
  <si>
    <t>Подготовка к обучению грамоте</t>
  </si>
  <si>
    <r>
      <t>Интерес</t>
    </r>
    <r>
      <rPr>
        <sz val="11"/>
        <color theme="1"/>
        <rFont val="Snap ITC"/>
        <family val="5"/>
      </rPr>
      <t xml:space="preserve"> </t>
    </r>
    <r>
      <rPr>
        <sz val="11"/>
        <color theme="1"/>
        <rFont val="Times New Roman"/>
        <family val="1"/>
        <charset val="204"/>
      </rPr>
      <t>к</t>
    </r>
    <r>
      <rPr>
        <sz val="11"/>
        <color theme="1"/>
        <rFont val="Snap ITC"/>
        <family val="5"/>
      </rPr>
      <t xml:space="preserve"> </t>
    </r>
    <r>
      <rPr>
        <sz val="11"/>
        <color theme="1"/>
        <rFont val="Times New Roman"/>
        <family val="1"/>
        <charset val="204"/>
      </rPr>
      <t>художественной</t>
    </r>
    <r>
      <rPr>
        <sz val="11"/>
        <color theme="1"/>
        <rFont val="Snap ITC"/>
        <family val="5"/>
      </rPr>
      <t xml:space="preserve"> </t>
    </r>
    <r>
      <rPr>
        <sz val="11"/>
        <color theme="1"/>
        <rFont val="Times New Roman"/>
        <family val="1"/>
        <charset val="204"/>
      </rPr>
      <t>литературе</t>
    </r>
  </si>
  <si>
    <t>Средний уровень речевого развития</t>
  </si>
  <si>
    <t>Образовательная область «Художественно-эстетическое развитие»</t>
  </si>
  <si>
    <t>НАПРАВЛЕНИЕ I. ПРИОБЩЕНИЕ К ИСКУССТВУ</t>
  </si>
  <si>
    <t>Умеет самостоятельно создавать художественные образы в разных видах деятельности</t>
  </si>
  <si>
    <t>Различает народное и профессиональное искусство</t>
  </si>
  <si>
    <r>
      <rPr>
        <sz val="12"/>
        <color theme="1"/>
        <rFont val="Times New Roman"/>
        <family val="1"/>
        <charset val="204"/>
      </rPr>
      <t xml:space="preserve">Имеет представление о творческих профессиях: </t>
    </r>
    <r>
      <rPr>
        <i/>
        <sz val="12"/>
        <color theme="1"/>
        <rFont val="Times New Roman"/>
        <family val="1"/>
        <charset val="204"/>
      </rPr>
      <t>художник, композитор, артист, танцор, певец, пианист, т.д.</t>
    </r>
  </si>
  <si>
    <t>Может назвать несколько известных композиторов, художников</t>
  </si>
  <si>
    <t>Выделяет сходство и различие архитектурных сооружений одинакового назначения</t>
  </si>
  <si>
    <t>Передает в художественной деятельности образы архитектурных сооружений, сказочных построк</t>
  </si>
  <si>
    <t>Умеет выражать в речи свои впечатления, высказывать суждения, оценки</t>
  </si>
  <si>
    <t>НАПРАВЛЕНИЕ 2. КОНСТРУКТИВНАЯ ДЕЯТЕЛЬНОСТЬ</t>
  </si>
  <si>
    <t>Умеет создавать поделки из природного материала по представлению</t>
  </si>
  <si>
    <t>Собирает разрезные картинки из 5 и более частей с разными видами разрезов</t>
  </si>
  <si>
    <t>Умеет создавать узор из палочек, мозаики по схеме и по инструкции</t>
  </si>
  <si>
    <t>Строит из разных конструкторов по схеме в горизонтальной и вертикальной плоскостях постройки, объединенные общей темой</t>
  </si>
  <si>
    <t>Умеет сгибать лист бумаги по линиям и создавать поделки из бумаги</t>
  </si>
  <si>
    <t>НАПРАВЛЕНИЕ 3. ИЗОБРАЗИТЕЛЬНАЯ ДЕЯТЕЛЬНОСТЬ</t>
  </si>
  <si>
    <t>Рисование</t>
  </si>
  <si>
    <t>Аппликация</t>
  </si>
  <si>
    <t xml:space="preserve">Лепка </t>
  </si>
  <si>
    <t>Прикладное творчество</t>
  </si>
  <si>
    <t>Народное декоративно-прикладное искусство</t>
  </si>
  <si>
    <t>Правильно держит карандаш, кисть, соблюдает алгоритм рисования красками</t>
  </si>
  <si>
    <t>В рисунках есть изображение предметов и явлений (опознаются, в пояснениях не нуждаются), сюжетные композиции</t>
  </si>
  <si>
    <t>Фигура человека и лицо имеют все прорисованные части, на руках - правильное кол-во пальцев</t>
  </si>
  <si>
    <t>Может назвать несколько известных картин и художников</t>
  </si>
  <si>
    <t>Правильно называет 5 и более росписей с опорой на предмет или его изображение или элеинт росписи</t>
  </si>
  <si>
    <t>Правильно держит кисть для клея, соблюдает алгоритм аппликации</t>
  </si>
  <si>
    <t>Создает из готовых геометрических форм орнаменты (по образцу, по представлению), образы предметов окружающего мира</t>
  </si>
  <si>
    <t>Пользуется ножницами, правильно их держит, режет по прямой и изогнутой линиям</t>
  </si>
  <si>
    <t>Использует разные приемы работы с пластилином в соответствии с их назначением (5 и более)</t>
  </si>
  <si>
    <t>Создает из пластилина объемные одиночные предметы и сюжетные композиции по образцу, инструкции и по представлению</t>
  </si>
  <si>
    <t>Может самостоятельно создать картину из пластилина (с учетом сочетания цветов) и с использованием стеки</t>
  </si>
  <si>
    <t>Умеет складывать бумагу прямоугольной, квадратной, круглой формы в разных направлениях (пилотка)</t>
  </si>
  <si>
    <t>Умеет создавать предметы из полосок цветной бумаги (коврик, дорожка, закладка)</t>
  </si>
  <si>
    <t>Создает объемные игрушки в технике оригами</t>
  </si>
  <si>
    <t>Умеет вдевать нитку в иголку, завязывать узелок, пришивать пуговицу, вешалку</t>
  </si>
  <si>
    <t>Делает аппликацию используя кусочки ткани разной фактуры</t>
  </si>
  <si>
    <t>Создает фигуры людей, животных, птиц из желудей, шишек, косточек и др.природных материалов</t>
  </si>
  <si>
    <r>
      <rPr>
        <sz val="12"/>
        <color theme="1"/>
        <rFont val="Times New Roman"/>
        <family val="1"/>
        <charset val="204"/>
      </rPr>
      <t xml:space="preserve">Умеет создаватьузоры по мотивам народных росписей </t>
    </r>
    <r>
      <rPr>
        <i/>
        <sz val="12"/>
        <color theme="1"/>
        <rFont val="Times New Roman"/>
        <family val="1"/>
        <charset val="204"/>
      </rPr>
      <t>(городецкая, гжельская, хохломская, жостовская, мезенская и др.)</t>
    </r>
  </si>
  <si>
    <t>Срздает композиции на листах бумаги разной формы</t>
  </si>
  <si>
    <t>Использует разные способы лепки (налеп, углубленный рельеф), применяя стеку</t>
  </si>
  <si>
    <t>НАПРАВЛЕНИЕ 4. МУЗЫКАЛЬНАЯ ДЕЯТЕЛЬНОСТЬ</t>
  </si>
  <si>
    <t>Слушание</t>
  </si>
  <si>
    <t>Пение</t>
  </si>
  <si>
    <t>Песенное творчество</t>
  </si>
  <si>
    <t>Музыкально-ритмические движения</t>
  </si>
  <si>
    <t>Музыкально-игровое и танцевальное творчество</t>
  </si>
  <si>
    <t>Игра на ДМИ</t>
  </si>
  <si>
    <t>Может определить несколько известных музыкальных произведений, назвать композиторов</t>
  </si>
  <si>
    <t>Правильно называет жанр музыкальною произведения (песня, танец, марш )</t>
  </si>
  <si>
    <t>Знаком с вокальной, инструментальной, оркестровой музыкой</t>
  </si>
  <si>
    <t>Слушает музыкальное произведение до конца, определяет части музыкального произведения</t>
  </si>
  <si>
    <t>Знает и узнает мелодию государственного гимна Российской Федерации и родного края</t>
  </si>
  <si>
    <t>Выразительно исполняет песни в пределах от "до" первой октавы до "ре" второй октавы</t>
  </si>
  <si>
    <t>Умеет братьдыхание и удерживает его до конца фразы</t>
  </si>
  <si>
    <t>Поёт самостоятельно, индивидуально и коллективно, с музыкальным сопровождением и без</t>
  </si>
  <si>
    <t>Самостоятельно придумывает мелодии, используя для образца русские народные песни</t>
  </si>
  <si>
    <t>Импровизирует мелодии на заданную тему по образцу и без него, используя знакомые песни, танцы, пьесы</t>
  </si>
  <si>
    <t>Умеет воспроизводить музыкально-ритмические упражнения под музыку и без нее, согласовывать движения рук и ног</t>
  </si>
  <si>
    <t>Исполняет национальные пляски (русские, татарские, башкирские и т.д.)</t>
  </si>
  <si>
    <t>Умеет импровизировать под музыку соответствующего характера (лыжник, наездник, рыбак и т.д)</t>
  </si>
  <si>
    <t>Придумывает движения, отражающие содержание песни</t>
  </si>
  <si>
    <t>Исполняет мелодии на металлофоне, свиристели, ударных и электронных музыкальных инструментах, трещотках, погремушках, треугольник</t>
  </si>
  <si>
    <t>Исполняет музыкальные произведения в оркестре и в ансамбле</t>
  </si>
  <si>
    <t>НАПРАВЛЕНИЕ 5. ТЕАТРАЛИЗОВАННАЯ И КУЛЬТУРНО-ДОСУГОВАЯ ДЕЯТЕЛЬНОСТЬ</t>
  </si>
  <si>
    <t>Театрализованная деятельность</t>
  </si>
  <si>
    <t>Культурно-досуговая деятельность</t>
  </si>
  <si>
    <r>
      <rPr>
        <sz val="12"/>
        <color theme="1"/>
        <rFont val="Times New Roman"/>
        <family val="1"/>
        <charset val="204"/>
      </rPr>
      <t xml:space="preserve">Использует средства выразительности </t>
    </r>
    <r>
      <rPr>
        <i/>
        <sz val="12"/>
        <color theme="1"/>
        <rFont val="Times New Roman"/>
        <family val="1"/>
        <charset val="204"/>
      </rPr>
      <t>(поза, жесты, мимика, интонация, движения)</t>
    </r>
  </si>
  <si>
    <t>Использует разные              виды театра</t>
  </si>
  <si>
    <t>Умеет действовать и говорить от имени разных персонажей, сочетая движение театральных игрушек с речью</t>
  </si>
  <si>
    <t>Участвует в подготовке развлечений</t>
  </si>
  <si>
    <t>С интересом участвует в праздничных мероприятиях</t>
  </si>
  <si>
    <t>ТЕАТРАЛИЗОВАННАЯ ДЕЯТЕЛЬНОСТЬ</t>
  </si>
  <si>
    <t>КУЛЬТУРНО-ДОСУГОВАЯ ДЕЯТЕЛЬНОСТЬ</t>
  </si>
  <si>
    <t>ОО «Художественно-эстетическое развитие»</t>
  </si>
  <si>
    <t>Приобщение к искусству</t>
  </si>
  <si>
    <t>Конструктивная деятельность</t>
  </si>
  <si>
    <t>Изобразительная деятельность</t>
  </si>
  <si>
    <t>Музыкальная деятельность</t>
  </si>
  <si>
    <r>
      <rPr>
        <sz val="11"/>
        <color theme="1"/>
        <rFont val="Times New Roman"/>
        <family val="1"/>
        <charset val="204"/>
      </rPr>
      <t>Театрализованная</t>
    </r>
    <r>
      <rPr>
        <sz val="11"/>
        <color theme="1"/>
        <rFont val="Snap ITC"/>
        <family val="5"/>
      </rPr>
      <t xml:space="preserve"> </t>
    </r>
    <r>
      <rPr>
        <sz val="11"/>
        <color theme="1"/>
        <rFont val="Times New Roman"/>
        <family val="1"/>
        <charset val="204"/>
      </rPr>
      <t>деятельность</t>
    </r>
  </si>
  <si>
    <r>
      <rPr>
        <sz val="11"/>
        <color theme="1"/>
        <rFont val="Times New Roman"/>
        <family val="1"/>
        <charset val="204"/>
      </rPr>
      <t>Культурно</t>
    </r>
    <r>
      <rPr>
        <sz val="11"/>
        <color theme="1"/>
        <rFont val="Snap ITC"/>
        <family val="5"/>
      </rPr>
      <t>-</t>
    </r>
    <r>
      <rPr>
        <sz val="11"/>
        <color theme="1"/>
        <rFont val="Times New Roman"/>
        <family val="1"/>
        <charset val="204"/>
      </rPr>
      <t>досуговая</t>
    </r>
    <r>
      <rPr>
        <sz val="11"/>
        <color theme="1"/>
        <rFont val="Snap ITC"/>
        <family val="5"/>
      </rPr>
      <t xml:space="preserve"> </t>
    </r>
    <r>
      <rPr>
        <sz val="11"/>
        <color theme="1"/>
        <rFont val="Times New Roman"/>
        <family val="1"/>
        <charset val="204"/>
      </rPr>
      <t>деятельность</t>
    </r>
  </si>
  <si>
    <t xml:space="preserve">Средний балл/уровень </t>
  </si>
  <si>
    <t>Образовательная область «Физическое развитие»</t>
  </si>
  <si>
    <t>НАПРАВЛЕНИЕ I. ОСНОВНАЯ ГИМНАСТИКА. ПОДВИЖНЫЕ, СПОРТИВНЫЕ ИГРЫ. СПОРТИВНЫЕ УПРАЖНЕНИЯ.</t>
  </si>
  <si>
    <t>Умеет ходить уверенно вперед и назад, в разных направлениях, по сигналу останавливаться, соблюдать дистанцию</t>
  </si>
  <si>
    <t>Умеет перестраиваться в колонну по двое, трое, четверо, выдерживать свое местопри перестроении</t>
  </si>
  <si>
    <t>Умеет двигаться скрестным шагом и выпадами вперед</t>
  </si>
  <si>
    <t>Бегает уверенно вперед и назад, в разных направлениях, по сигналу останавливается, соблюдает дистанцию</t>
  </si>
  <si>
    <t>Умеет участвовать в играх-эстафетах, соблюдать правила передвижения</t>
  </si>
  <si>
    <t>Умеет бегать с изменением скорости и длины шага по образцу и по инстркции</t>
  </si>
  <si>
    <t>Умеет ходить с мешочком на голове вперед, приставным шагом по веревке на полу или по гимнастической скамейке</t>
  </si>
  <si>
    <t>Умеет стоять на носках, поднимать ногу с хлопком под ней, удерживая равновесие</t>
  </si>
  <si>
    <t>Умеет прыгать на двух ногах с продвижением вперед с зажатым между коленями предметом</t>
  </si>
  <si>
    <t>Умеет прыгать на двух ногах через скакалку</t>
  </si>
  <si>
    <t>Умеет прыгать на одной ноге на месте, с продвижением вперед, через веревочку на полу</t>
  </si>
  <si>
    <t>Умеет прыгать в длину с места и с разбега</t>
  </si>
  <si>
    <t>Умеет продвигаться вперед с отбиванием мяча</t>
  </si>
  <si>
    <t>Умеет метать из разных положений в вертикальную, горизонтальную, движущуюся цель, вдаль</t>
  </si>
  <si>
    <t>Сохраняет амплитуду и направление движений при выполнении ОРУ</t>
  </si>
  <si>
    <t>Знает атрибуты четырех и более спортивных игр (зимних и летних)</t>
  </si>
  <si>
    <t>Умеет подлезать под разные предметы на животе и на четвереньках, соотнося свой размер с высотой предмета</t>
  </si>
  <si>
    <t>Согласует движения рук и ног при ползании и лазании</t>
  </si>
  <si>
    <t>г.</t>
  </si>
  <si>
    <t>НАПРАВЛЕНИЕ 2. ФОРМИРОВАНИЕ ОСНОВ ЗДОРОВОГО ОБРАЗА ЖИЗНИ. АКТИВНЫЙ ОТДЫХ</t>
  </si>
  <si>
    <t>Включается в подвижные игры, соблюдает правила</t>
  </si>
  <si>
    <t>Знает полезные и неполезные для здоровья продукты</t>
  </si>
  <si>
    <t>Знает назначение частей тела и может рассказать об этом</t>
  </si>
  <si>
    <t>Умеет воспроизводить некоторые пальчиковые игры на одной и двух руках</t>
  </si>
  <si>
    <t>Умеет шнуровать и завязывать бантик</t>
  </si>
  <si>
    <t>Умеет удерживать двумя пальцами мелкие предметы, переносить и складывать в маленькую емкость</t>
  </si>
  <si>
    <t>Понимает отраженные движения и воспроизводит в нужную сторону</t>
  </si>
  <si>
    <t>Имеет представоения о туризме, правилах безопасности и ориентировки на местности</t>
  </si>
  <si>
    <t>Осуществляет страховку при преодолении препятствий</t>
  </si>
  <si>
    <t>Соблюдает правила гигиены и безопасного поведения во время туристической прогулки</t>
  </si>
  <si>
    <t>Основная гимнастика. Подвижные, спортивные игры. Спортивные упражнения</t>
  </si>
  <si>
    <t>Формирование основ здорового образа жизни. Активный отдых</t>
  </si>
  <si>
    <t>Средний балл/уровень</t>
  </si>
  <si>
    <t xml:space="preserve">Обобщение результатов педагогической диагностики по всем образовательным областям </t>
  </si>
  <si>
    <t>Речевое развитие</t>
  </si>
  <si>
    <t>Познавательное развитие</t>
  </si>
  <si>
    <t>Социально­коммуникативное развитие</t>
  </si>
  <si>
    <t>Художественно­эстетическое развитие</t>
  </si>
  <si>
    <t>Физическое развитие</t>
  </si>
  <si>
    <t>Средний балл/уровепь</t>
  </si>
  <si>
    <t>Основные выводы по результатам педагогической диагностики</t>
  </si>
  <si>
    <t>Педагогический процесс организован на _________ уровне.</t>
  </si>
  <si>
    <t>Следует обратить внимание на трудности реализации образовательной(-ых) области(-ей) «_________ развитие» в следующих аспектах:</t>
  </si>
  <si>
    <t>1.</t>
  </si>
  <si>
    <t>2.</t>
  </si>
  <si>
    <t>3.</t>
  </si>
  <si>
    <t>В индивидуальной помощи нуждаются следующие дети:</t>
  </si>
  <si>
    <t>1. «Речевое развитие»:</t>
  </si>
  <si>
    <t>2. «Познавательное развитие»:</t>
  </si>
  <si>
    <t xml:space="preserve">3. «Социально-коммуникативное развитие»: </t>
  </si>
  <si>
    <t>4. «Художественно-эстетическое развитие»:</t>
  </si>
  <si>
    <t xml:space="preserve">5. «Физическое развитие»: </t>
  </si>
  <si>
    <t>РР</t>
  </si>
  <si>
    <t>ПР</t>
  </si>
  <si>
    <t>СК</t>
  </si>
  <si>
    <t>ХЭ</t>
  </si>
  <si>
    <t>ФР</t>
  </si>
  <si>
    <t xml:space="preserve"> на 202__/2___ учебный год</t>
  </si>
  <si>
    <t>ОГЛАВЛЕНИЕ:</t>
  </si>
  <si>
    <t>Кликнув мышкой по соответствующему названию, вы автоматически перейдете в нужный раздел.</t>
  </si>
  <si>
    <t>наименование вкладки</t>
  </si>
  <si>
    <t>ТИТУЛЬНЫЙ ЛИСТ</t>
  </si>
  <si>
    <t>Образовательная область "Речевое  развитие"</t>
  </si>
  <si>
    <t>РР-1</t>
  </si>
  <si>
    <t>РР-2</t>
  </si>
  <si>
    <t>РР-3</t>
  </si>
  <si>
    <t>НАПРАВЛЕНИЕ 3. ГРАММАТИЧЕСКИЙ СТРОЙ РЕЧИ.</t>
  </si>
  <si>
    <t>РР-4</t>
  </si>
  <si>
    <t xml:space="preserve">НАПРАВЛЕНИЕ 4. СВЯЗНАЯ РЕЧЬ. </t>
  </si>
  <si>
    <t>РР-5</t>
  </si>
  <si>
    <t>РР-6</t>
  </si>
  <si>
    <t>НАПРАВЛЕНИЕ 6. ИНТЕРЕС К  ХУДОЖЕСТВЕННОЙ ЛИТЕРАТУРЕ</t>
  </si>
  <si>
    <t>ИТОГ РР</t>
  </si>
  <si>
    <t>Обобщение результатов педагогической диагностики по направлениям ОО "Речевое развитие"</t>
  </si>
  <si>
    <t>Образовательная область "Познавательное развитие"</t>
  </si>
  <si>
    <t>ПР-1</t>
  </si>
  <si>
    <t>ПР-2</t>
  </si>
  <si>
    <t>ИТОГ -ПР</t>
  </si>
  <si>
    <t>Обобщение результатов педагогической диагностики по направлениям ОО "Познавательное развитие"</t>
  </si>
  <si>
    <t>Образовательная область "Социально-коммуникативное развитие"</t>
  </si>
  <si>
    <t>СК-1</t>
  </si>
  <si>
    <t>НАПРАВЛЕНИЕ 1. СОЦИАЛЬНЫЕ ОТНОШЕНИЯ.</t>
  </si>
  <si>
    <t>НАПРАВЛЕНИЕ 2. ФОРМИРОВАНИЕ ОСНОВ ГРАЖДАНСТВЕННОСТИ И ПАРТИОТИЗМА.</t>
  </si>
  <si>
    <t>СК-2</t>
  </si>
  <si>
    <t>СК-3</t>
  </si>
  <si>
    <t>ИТОГ СК</t>
  </si>
  <si>
    <t>Обобщение результатов педагогической диагностики по направлениям ОО "Социально-коммуникативное развитие"</t>
  </si>
  <si>
    <t>Образовательная область "Художественно-эстетическое развитие"</t>
  </si>
  <si>
    <t>ХЭ-1</t>
  </si>
  <si>
    <t>ХЭ-2</t>
  </si>
  <si>
    <t>ХЭ-3</t>
  </si>
  <si>
    <t>ХЭ-4</t>
  </si>
  <si>
    <t>ХЭ-5</t>
  </si>
  <si>
    <t>ИТОГ ХЭ</t>
  </si>
  <si>
    <t>Обобщение результатов педагогической диагностики по направлениям ОО "Художественно-эстетическое развитие"</t>
  </si>
  <si>
    <t>Образовательная область "Физическое развитие"</t>
  </si>
  <si>
    <t>ФР-1</t>
  </si>
  <si>
    <t>НАПРАВЛЕНИЕ I. ОСНОВНАЯ ГИМНАСТИКА. ПОДВИЖНЫЕ И СПОРТИВНЫЕ ИГРЫ. СПОРТИВНЫЕ УПРАЖНЕНИЯ</t>
  </si>
  <si>
    <t>ФР-2</t>
  </si>
  <si>
    <t>ИТОГ ФР</t>
  </si>
  <si>
    <t>Обобщение результатов педагогической диагностики по направлениям ОО «Физическое развитие»</t>
  </si>
  <si>
    <t>ОБЩИЙ ИТОГ</t>
  </si>
  <si>
    <r>
      <rPr>
        <u/>
        <sz val="12"/>
        <color theme="0"/>
        <rFont val="Times New Roman"/>
        <family val="1"/>
        <charset val="204"/>
      </rPr>
      <t xml:space="preserve">Обобщение результатов педагогической диагностики по всем образовательным областям </t>
    </r>
  </si>
  <si>
    <t>ОГЛАВЛЕНИЕ</t>
  </si>
  <si>
    <t>В соответствии с Федеральной образовательной</t>
  </si>
  <si>
    <r>
      <t xml:space="preserve">НАПРАВЛЕНИЕ 3. ИЗОБРАЗИТЕЛЬНАЯ ДЕЯТЕЛЬНОСТЬ    </t>
    </r>
    <r>
      <rPr>
        <i/>
        <sz val="14"/>
        <color theme="1"/>
        <rFont val="Times New Roman"/>
        <family val="1"/>
        <charset val="204"/>
      </rPr>
      <t>(продолжение таблицы на следующем листе)</t>
    </r>
  </si>
  <si>
    <t>на этапе завершения освоения Федеральной программы</t>
  </si>
  <si>
    <t xml:space="preserve">Планируемые образовательные результаты </t>
  </si>
  <si>
    <t xml:space="preserve">у ребенка сформированы основные физические и нравственно-волевые качества; ребенок владеет основными движениями и элементами спортивных игр, может контролировать свои движение и управлять ими; соблюдает элементарные правила здорового образа жизни и личной гигиены; </t>
  </si>
  <si>
    <t xml:space="preserve">ребенок результативно выполняет физические упражнения (общеразвивающие, основные движения, спортивные), участвует в туристических пеших прогулках, осваивает простейшие туристические навыки, ориентируется на местности; </t>
  </si>
  <si>
    <t xml:space="preserve">проявляет элементы творчества в двигательной деятельности; </t>
  </si>
  <si>
    <t xml:space="preserve">проявляет морально-волевые качества, самоконтроль и может осуществлять самооценку своей двигательной деятельности; </t>
  </si>
  <si>
    <t xml:space="preserve">имеет начальные представления о правилах безопасного поведения в двигательной деятельности; о том, что такое здоровье, понимает, как поддержать, укрепить и сохранить его; </t>
  </si>
  <si>
    <t xml:space="preserve">владеет здоровьесберегающими умениями: навыками личной гигиены, может заботливо относится к своему здоровью и здоровью окружающих, стремится оказать помощь и поддержку заболевшим людям.  </t>
  </si>
  <si>
    <t>ребенок соблюдает элементарные социальные нормы и правила поведения в различных видах деятельности, взаимоотношениях со взрослыми и сверстниками;</t>
  </si>
  <si>
    <t xml:space="preserve">ребенок способен к осуществлению социальной навигации и соблюдению правил безопасности в реальном и цифровом взаимодействии; </t>
  </si>
  <si>
    <t>у ребенка выражено стремление заниматься социально значимой деятельностью;</t>
  </si>
  <si>
    <t xml:space="preserve">ребенок способен понимать свои переживания и причины их возникновения, регулировать свое поведение и осуществлять выбор социально одобряемых действий в конкретных ситуациях, обосновывать свои ценностные ориентации; </t>
  </si>
  <si>
    <t>ребенок проявляет положительное отношение к миру, разным видам труда, другим людям и самому себе; стремится сохранять позитивную самооценку; способен откликаться на эмоции близких людей, проявлять эмпатию (сочувствие, сопереживание, содействие);</t>
  </si>
  <si>
    <t>ребенок проявляет любознательность, активно задает вопросы взрослым и сверстникам; интересуется субъективно новым и неизвестным в окружающем мире; способен самостоятельно придумывать объяснения явлениям природы и поступкам людей; склонен наблюдать, экспериментировать;</t>
  </si>
  <si>
    <t>ребенок способен предложить собственный замысел и воплотить его в различных деятельностях; владеет разными формами и видами игры, различает условную и реальную ситуации;</t>
  </si>
  <si>
    <t>ребенок обладает начальными знаниями о природном и социальном мире, в котором он живет: элементарными представлениями из области естествознания, математики, истории, искусства и спорта, информатики и инженерии и т.п.; о себе, собственной принадлежности и принадлежности других людей к определенному полу; составе семьи, родственных отношениях и взаимосвязях, семейных традициях; об обществе, его национально-культурных ценностях; государстве и принадлежности к нему;</t>
  </si>
  <si>
    <t>ребенок владеет речью как средством коммуникации, познания и творческого самовыражения; знает и осмысленно воспринимает литературные произведения различных жанров; демонстрирует готовность к обучению грамоте;</t>
  </si>
  <si>
    <t xml:space="preserve">ребенок способен воспринимать и понимать произведения различных видов искусства, проявлять эстетическое и эмоционально-нравственное отношение к окружающему миру; </t>
  </si>
  <si>
    <t xml:space="preserve">ребенок владеет художественными умениями, навыками и средствами художественной выразительности в различных видах деятельности и искусства; </t>
  </si>
  <si>
    <t xml:space="preserve">ребенок способен решать адекватные возрасту интеллектуальные, творческие и личностные задачи; применять накопленный опыт для осуществления различных видов детской деятельности, принимать собственные решения и проявлять инициативу; </t>
  </si>
  <si>
    <t>ребенок способен планировать свои действия, направленные на достижение конкретной цели; демонстрирует сформированные предпосылки к учебной деятельности и элементы готовности к школьному обучению.</t>
  </si>
  <si>
    <t>ребенок владеет средствами общения и способами взаимодействия со взрослыми и сверстниками; способен понимать и учитывать интересы и чувства других; договариваться и дружить со сверстниками; старается разрешать возникающие конфликты конструктивными способами;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</si>
</sst>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50" x14ac:knownFonts="1">
    <font>
      <sz val="11"/>
      <color theme="1"/>
      <name val="Calibri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Snap ITC"/>
      <family val="5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rgb="FF0000FF"/>
      <name val="Calibri"/>
      <family val="2"/>
      <charset val="204"/>
      <scheme val="minor"/>
    </font>
    <font>
      <i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i/>
      <sz val="9"/>
      <color indexed="8"/>
      <name val="Calibri"/>
      <family val="2"/>
      <charset val="204"/>
    </font>
    <font>
      <i/>
      <sz val="11"/>
      <color indexed="10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9"/>
      <color theme="0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0"/>
      <name val="Times New Roman"/>
      <family val="1"/>
      <charset val="204"/>
    </font>
    <font>
      <u/>
      <sz val="11"/>
      <color theme="0"/>
      <name val="Times New Roman"/>
      <family val="1"/>
      <charset val="204"/>
    </font>
    <font>
      <u/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1"/>
      <color theme="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D7D3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>
      <alignment vertical="center"/>
    </xf>
  </cellStyleXfs>
  <cellXfs count="320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0" fillId="0" borderId="3" xfId="0" applyBorder="1" applyProtection="1"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" fillId="0" borderId="2" xfId="0" applyFont="1" applyBorder="1" applyProtection="1">
      <protection locked="0"/>
    </xf>
    <xf numFmtId="2" fontId="5" fillId="2" borderId="2" xfId="0" applyNumberFormat="1" applyFont="1" applyFill="1" applyBorder="1"/>
    <xf numFmtId="0" fontId="5" fillId="0" borderId="0" xfId="0" applyFont="1"/>
    <xf numFmtId="0" fontId="4" fillId="0" borderId="0" xfId="0" applyFont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6" xfId="0" applyBorder="1" applyProtection="1"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vertical="center" wrapText="1"/>
      <protection locked="0"/>
    </xf>
    <xf numFmtId="0" fontId="2" fillId="0" borderId="15" xfId="0" applyFont="1" applyBorder="1" applyAlignment="1" applyProtection="1">
      <alignment vertical="center" wrapText="1"/>
      <protection locked="0"/>
    </xf>
    <xf numFmtId="0" fontId="4" fillId="0" borderId="15" xfId="0" applyFont="1" applyBorder="1" applyAlignment="1" applyProtection="1">
      <alignment vertical="center" wrapText="1"/>
      <protection locked="0"/>
    </xf>
    <xf numFmtId="2" fontId="2" fillId="3" borderId="15" xfId="0" applyNumberFormat="1" applyFont="1" applyFill="1" applyBorder="1" applyAlignment="1">
      <alignment vertical="center" wrapText="1"/>
    </xf>
    <xf numFmtId="0" fontId="7" fillId="0" borderId="0" xfId="0" applyFont="1" applyAlignment="1" applyProtection="1">
      <alignment vertical="center" wrapText="1"/>
      <protection locked="0"/>
    </xf>
    <xf numFmtId="0" fontId="8" fillId="0" borderId="0" xfId="0" applyFont="1" applyProtection="1">
      <protection locked="0"/>
    </xf>
    <xf numFmtId="0" fontId="9" fillId="0" borderId="2" xfId="0" applyFont="1" applyBorder="1" applyProtection="1"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Protection="1">
      <protection locked="0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 applyProtection="1"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3" fillId="2" borderId="15" xfId="0" applyFont="1" applyFill="1" applyBorder="1" applyAlignment="1" applyProtection="1">
      <alignment horizontal="center" vertical="center" wrapText="1"/>
      <protection locked="0"/>
    </xf>
    <xf numFmtId="2" fontId="2" fillId="2" borderId="15" xfId="0" applyNumberFormat="1" applyFont="1" applyFill="1" applyBorder="1" applyAlignment="1">
      <alignment vertical="center" wrapText="1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0" fontId="4" fillId="3" borderId="15" xfId="0" applyFont="1" applyFill="1" applyBorder="1" applyAlignment="1" applyProtection="1">
      <alignment vertical="center" wrapText="1"/>
      <protection locked="0"/>
    </xf>
    <xf numFmtId="2" fontId="2" fillId="3" borderId="15" xfId="0" applyNumberFormat="1" applyFont="1" applyFill="1" applyBorder="1" applyAlignment="1">
      <alignment horizontal="center" vertical="center" wrapText="1"/>
    </xf>
    <xf numFmtId="0" fontId="8" fillId="0" borderId="2" xfId="0" applyFont="1" applyBorder="1"/>
    <xf numFmtId="164" fontId="8" fillId="0" borderId="2" xfId="0" applyNumberFormat="1" applyFont="1" applyBorder="1"/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2" fontId="2" fillId="2" borderId="18" xfId="0" applyNumberFormat="1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center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12" fillId="0" borderId="0" xfId="0" applyFont="1"/>
    <xf numFmtId="0" fontId="18" fillId="0" borderId="0" xfId="0" applyFont="1"/>
    <xf numFmtId="0" fontId="18" fillId="0" borderId="0" xfId="0" applyFont="1" applyAlignment="1">
      <alignment horizontal="center"/>
    </xf>
    <xf numFmtId="2" fontId="2" fillId="5" borderId="18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vertical="center" textRotation="90" wrapText="1"/>
    </xf>
    <xf numFmtId="2" fontId="2" fillId="5" borderId="15" xfId="0" applyNumberFormat="1" applyFont="1" applyFill="1" applyBorder="1" applyAlignment="1">
      <alignment vertical="center" wrapText="1"/>
    </xf>
    <xf numFmtId="2" fontId="5" fillId="5" borderId="2" xfId="0" applyNumberFormat="1" applyFont="1" applyFill="1" applyBorder="1"/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2" fontId="5" fillId="3" borderId="2" xfId="0" applyNumberFormat="1" applyFont="1" applyFill="1" applyBorder="1"/>
    <xf numFmtId="0" fontId="6" fillId="0" borderId="0" xfId="0" applyFont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21" fillId="0" borderId="0" xfId="0" applyFont="1" applyAlignment="1" applyProtection="1">
      <alignment vertical="center" wrapText="1"/>
      <protection locked="0"/>
    </xf>
    <xf numFmtId="0" fontId="8" fillId="0" borderId="2" xfId="0" applyFont="1" applyBorder="1" applyProtection="1">
      <protection locked="0"/>
    </xf>
    <xf numFmtId="0" fontId="22" fillId="0" borderId="0" xfId="0" applyFont="1" applyAlignment="1" applyProtection="1">
      <alignment horizontal="center" wrapText="1"/>
      <protection locked="0"/>
    </xf>
    <xf numFmtId="0" fontId="23" fillId="0" borderId="2" xfId="0" applyFont="1" applyBorder="1" applyProtection="1">
      <protection locked="0"/>
    </xf>
    <xf numFmtId="0" fontId="8" fillId="0" borderId="0" xfId="0" applyFont="1"/>
    <xf numFmtId="0" fontId="24" fillId="0" borderId="20" xfId="0" applyFont="1" applyBorder="1" applyProtection="1">
      <protection locked="0"/>
    </xf>
    <xf numFmtId="0" fontId="24" fillId="0" borderId="0" xfId="0" applyFont="1" applyProtection="1">
      <protection locked="0"/>
    </xf>
    <xf numFmtId="1" fontId="2" fillId="0" borderId="15" xfId="0" applyNumberFormat="1" applyFont="1" applyBorder="1" applyAlignment="1" applyProtection="1">
      <alignment vertical="center" wrapText="1"/>
      <protection locked="0"/>
    </xf>
    <xf numFmtId="1" fontId="2" fillId="0" borderId="15" xfId="0" applyNumberFormat="1" applyFont="1" applyBorder="1" applyAlignment="1" applyProtection="1">
      <alignment horizontal="center" vertical="center" wrapText="1"/>
      <protection locked="0"/>
    </xf>
    <xf numFmtId="164" fontId="8" fillId="0" borderId="0" xfId="0" applyNumberFormat="1" applyFont="1" applyProtection="1">
      <protection locked="0"/>
    </xf>
    <xf numFmtId="0" fontId="8" fillId="0" borderId="20" xfId="0" applyFont="1" applyBorder="1" applyProtection="1">
      <protection locked="0"/>
    </xf>
    <xf numFmtId="164" fontId="8" fillId="0" borderId="20" xfId="0" applyNumberFormat="1" applyFont="1" applyBorder="1" applyProtection="1">
      <protection locked="0"/>
    </xf>
    <xf numFmtId="165" fontId="25" fillId="0" borderId="0" xfId="0" applyNumberFormat="1" applyFont="1" applyProtection="1">
      <protection locked="0"/>
    </xf>
    <xf numFmtId="0" fontId="9" fillId="0" borderId="19" xfId="0" applyFont="1" applyBorder="1"/>
    <xf numFmtId="164" fontId="9" fillId="0" borderId="19" xfId="0" applyNumberFormat="1" applyFont="1" applyBorder="1"/>
    <xf numFmtId="0" fontId="14" fillId="0" borderId="0" xfId="0" applyFont="1" applyAlignment="1" applyProtection="1">
      <alignment vertical="center"/>
      <protection locked="0"/>
    </xf>
    <xf numFmtId="2" fontId="2" fillId="2" borderId="18" xfId="0" applyNumberFormat="1" applyFont="1" applyFill="1" applyBorder="1"/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5" xfId="0" applyFont="1" applyFill="1" applyBorder="1" applyAlignment="1">
      <alignment horizontal="center" vertical="center" wrapText="1"/>
    </xf>
    <xf numFmtId="2" fontId="2" fillId="5" borderId="18" xfId="0" applyNumberFormat="1" applyFont="1" applyFill="1" applyBorder="1" applyAlignment="1">
      <alignment horizontal="center"/>
    </xf>
    <xf numFmtId="0" fontId="5" fillId="0" borderId="0" xfId="0" applyFont="1" applyProtection="1">
      <protection locked="0"/>
    </xf>
    <xf numFmtId="0" fontId="5" fillId="0" borderId="20" xfId="0" applyFont="1" applyBorder="1" applyProtection="1">
      <protection locked="0"/>
    </xf>
    <xf numFmtId="0" fontId="6" fillId="0" borderId="5" xfId="0" applyFont="1" applyBorder="1" applyAlignment="1" applyProtection="1">
      <alignment horizontal="left"/>
      <protection locked="0"/>
    </xf>
    <xf numFmtId="0" fontId="6" fillId="0" borderId="4" xfId="0" applyFont="1" applyBorder="1" applyProtection="1">
      <protection locked="0"/>
    </xf>
    <xf numFmtId="0" fontId="12" fillId="5" borderId="2" xfId="0" applyFont="1" applyFill="1" applyBorder="1" applyAlignment="1" applyProtection="1">
      <alignment horizontal="center" vertical="center" wrapText="1"/>
      <protection locked="0"/>
    </xf>
    <xf numFmtId="0" fontId="4" fillId="5" borderId="2" xfId="0" applyFont="1" applyFill="1" applyBorder="1" applyAlignment="1" applyProtection="1">
      <alignment horizontal="center" vertical="center" wrapText="1"/>
      <protection locked="0"/>
    </xf>
    <xf numFmtId="0" fontId="26" fillId="0" borderId="2" xfId="0" applyFont="1" applyBorder="1" applyProtection="1">
      <protection locked="0"/>
    </xf>
    <xf numFmtId="0" fontId="27" fillId="0" borderId="2" xfId="0" applyFont="1" applyBorder="1" applyProtection="1">
      <protection locked="0"/>
    </xf>
    <xf numFmtId="0" fontId="26" fillId="0" borderId="0" xfId="0" applyFont="1" applyProtection="1"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2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9" fillId="0" borderId="0" xfId="0" applyFont="1"/>
    <xf numFmtId="164" fontId="9" fillId="0" borderId="0" xfId="0" applyNumberFormat="1" applyFont="1"/>
    <xf numFmtId="0" fontId="1" fillId="0" borderId="0" xfId="0" applyFont="1" applyProtection="1"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2" fontId="2" fillId="5" borderId="18" xfId="0" applyNumberFormat="1" applyFont="1" applyFill="1" applyBorder="1"/>
    <xf numFmtId="0" fontId="29" fillId="0" borderId="2" xfId="0" applyFont="1" applyBorder="1" applyAlignment="1" applyProtection="1">
      <alignment horizontal="center" vertical="center" wrapText="1"/>
      <protection locked="0"/>
    </xf>
    <xf numFmtId="1" fontId="2" fillId="0" borderId="15" xfId="0" applyNumberFormat="1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2" fontId="5" fillId="4" borderId="2" xfId="0" applyNumberFormat="1" applyFont="1" applyFill="1" applyBorder="1"/>
    <xf numFmtId="2" fontId="9" fillId="0" borderId="2" xfId="0" applyNumberFormat="1" applyFont="1" applyBorder="1"/>
    <xf numFmtId="2" fontId="2" fillId="2" borderId="15" xfId="0" applyNumberFormat="1" applyFont="1" applyFill="1" applyBorder="1" applyAlignment="1">
      <alignment horizontal="center" vertical="center" wrapText="1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23" xfId="0" applyFont="1" applyBorder="1"/>
    <xf numFmtId="0" fontId="0" fillId="0" borderId="24" xfId="0" applyBorder="1" applyProtection="1">
      <protection locked="0"/>
    </xf>
    <xf numFmtId="164" fontId="2" fillId="2" borderId="15" xfId="0" applyNumberFormat="1" applyFont="1" applyFill="1" applyBorder="1" applyAlignment="1">
      <alignment vertical="center" wrapText="1"/>
    </xf>
    <xf numFmtId="164" fontId="2" fillId="3" borderId="15" xfId="0" applyNumberFormat="1" applyFont="1" applyFill="1" applyBorder="1" applyAlignment="1">
      <alignment vertical="center" wrapText="1"/>
    </xf>
    <xf numFmtId="164" fontId="2" fillId="2" borderId="18" xfId="0" applyNumberFormat="1" applyFont="1" applyFill="1" applyBorder="1"/>
    <xf numFmtId="164" fontId="2" fillId="3" borderId="15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10" fillId="0" borderId="0" xfId="0" applyFont="1" applyProtection="1">
      <protection locked="0"/>
    </xf>
    <xf numFmtId="0" fontId="20" fillId="0" borderId="0" xfId="0" applyFont="1"/>
    <xf numFmtId="0" fontId="29" fillId="0" borderId="0" xfId="0" applyFont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1" fontId="2" fillId="0" borderId="17" xfId="0" applyNumberFormat="1" applyFont="1" applyBorder="1" applyAlignment="1" applyProtection="1">
      <alignment horizontal="center" vertical="center" wrapText="1"/>
      <protection locked="0"/>
    </xf>
    <xf numFmtId="164" fontId="2" fillId="5" borderId="15" xfId="0" applyNumberFormat="1" applyFont="1" applyFill="1" applyBorder="1" applyAlignment="1">
      <alignment vertical="center" wrapText="1"/>
    </xf>
    <xf numFmtId="164" fontId="2" fillId="5" borderId="18" xfId="0" applyNumberFormat="1" applyFont="1" applyFill="1" applyBorder="1"/>
    <xf numFmtId="0" fontId="2" fillId="6" borderId="2" xfId="0" applyFont="1" applyFill="1" applyBorder="1" applyAlignment="1" applyProtection="1">
      <alignment horizontal="center" vertical="center" wrapText="1"/>
      <protection locked="0"/>
    </xf>
    <xf numFmtId="0" fontId="4" fillId="6" borderId="2" xfId="0" applyFont="1" applyFill="1" applyBorder="1" applyAlignment="1" applyProtection="1">
      <alignment horizontal="center" vertical="center" wrapText="1"/>
      <protection locked="0"/>
    </xf>
    <xf numFmtId="2" fontId="5" fillId="6" borderId="2" xfId="0" applyNumberFormat="1" applyFont="1" applyFill="1" applyBorder="1"/>
    <xf numFmtId="0" fontId="29" fillId="0" borderId="0" xfId="0" applyFont="1" applyAlignment="1">
      <alignment vertical="top"/>
    </xf>
    <xf numFmtId="0" fontId="29" fillId="0" borderId="4" xfId="0" applyFont="1" applyBorder="1" applyAlignment="1">
      <alignment horizontal="left" vertical="top"/>
    </xf>
    <xf numFmtId="0" fontId="29" fillId="0" borderId="5" xfId="0" applyFont="1" applyBorder="1" applyAlignment="1">
      <alignment horizontal="left" vertical="top"/>
    </xf>
    <xf numFmtId="0" fontId="29" fillId="0" borderId="4" xfId="0" applyFont="1" applyBorder="1" applyAlignment="1">
      <alignment vertical="top"/>
    </xf>
    <xf numFmtId="0" fontId="8" fillId="0" borderId="4" xfId="0" applyFont="1" applyBorder="1"/>
    <xf numFmtId="0" fontId="0" fillId="0" borderId="5" xfId="0" applyBorder="1"/>
    <xf numFmtId="0" fontId="0" fillId="0" borderId="4" xfId="0" applyBorder="1"/>
    <xf numFmtId="2" fontId="5" fillId="2" borderId="2" xfId="0" applyNumberFormat="1" applyFont="1" applyFill="1" applyBorder="1" applyAlignment="1">
      <alignment vertical="center"/>
    </xf>
    <xf numFmtId="2" fontId="5" fillId="6" borderId="2" xfId="0" applyNumberFormat="1" applyFont="1" applyFill="1" applyBorder="1" applyAlignment="1">
      <alignment vertical="center"/>
    </xf>
    <xf numFmtId="0" fontId="35" fillId="0" borderId="0" xfId="0" applyFont="1"/>
    <xf numFmtId="0" fontId="37" fillId="0" borderId="0" xfId="0" applyFont="1"/>
    <xf numFmtId="0" fontId="38" fillId="0" borderId="0" xfId="0" applyFont="1" applyAlignment="1">
      <alignment horizontal="center" wrapText="1"/>
    </xf>
    <xf numFmtId="0" fontId="39" fillId="0" borderId="0" xfId="0" applyFont="1" applyAlignment="1">
      <alignment vertical="center" wrapText="1"/>
    </xf>
    <xf numFmtId="0" fontId="40" fillId="0" borderId="0" xfId="1" quotePrefix="1" applyFont="1" applyFill="1" applyAlignment="1" applyProtection="1"/>
    <xf numFmtId="0" fontId="2" fillId="0" borderId="0" xfId="0" applyFont="1" applyAlignment="1">
      <alignment horizontal="center" vertical="center"/>
    </xf>
    <xf numFmtId="0" fontId="41" fillId="0" borderId="0" xfId="1" quotePrefix="1" applyFont="1" applyFill="1" applyAlignment="1" applyProtection="1">
      <alignment wrapText="1"/>
    </xf>
    <xf numFmtId="0" fontId="41" fillId="0" borderId="0" xfId="1" quotePrefix="1" applyFont="1" applyFill="1" applyAlignment="1" applyProtection="1">
      <alignment vertical="center" wrapText="1"/>
    </xf>
    <xf numFmtId="0" fontId="43" fillId="0" borderId="0" xfId="0" applyFont="1"/>
    <xf numFmtId="0" fontId="41" fillId="0" borderId="0" xfId="1" quotePrefix="1" applyFont="1" applyFill="1" applyAlignment="1" applyProtection="1">
      <alignment horizontal="left" vertical="center" wrapText="1"/>
    </xf>
    <xf numFmtId="0" fontId="41" fillId="0" borderId="0" xfId="1" quotePrefix="1" applyFont="1" applyFill="1" applyAlignment="1" applyProtection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45" fillId="8" borderId="0" xfId="1" applyFont="1" applyFill="1" applyAlignment="1" applyProtection="1">
      <alignment vertical="center"/>
      <protection locked="0"/>
    </xf>
    <xf numFmtId="0" fontId="46" fillId="8" borderId="0" xfId="1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vertical="top"/>
      <protection locked="0"/>
    </xf>
    <xf numFmtId="0" fontId="45" fillId="0" borderId="0" xfId="1" applyFont="1" applyFill="1" applyAlignment="1" applyProtection="1">
      <alignment horizontal="center" vertical="center"/>
      <protection locked="0"/>
    </xf>
    <xf numFmtId="0" fontId="45" fillId="8" borderId="1" xfId="1" applyFont="1" applyFill="1" applyBorder="1" applyAlignment="1" applyProtection="1">
      <alignment horizontal="center" vertical="center" wrapText="1"/>
      <protection locked="0"/>
    </xf>
    <xf numFmtId="0" fontId="45" fillId="0" borderId="0" xfId="1" applyFont="1" applyFill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right"/>
      <protection locked="0"/>
    </xf>
    <xf numFmtId="2" fontId="5" fillId="3" borderId="15" xfId="0" applyNumberFormat="1" applyFont="1" applyFill="1" applyBorder="1" applyAlignment="1">
      <alignment horizontal="center" vertical="center" wrapText="1"/>
    </xf>
    <xf numFmtId="1" fontId="2" fillId="0" borderId="18" xfId="0" applyNumberFormat="1" applyFont="1" applyBorder="1" applyAlignment="1" applyProtection="1">
      <alignment vertical="center" wrapText="1"/>
      <protection locked="0"/>
    </xf>
    <xf numFmtId="1" fontId="2" fillId="0" borderId="18" xfId="0" applyNumberFormat="1" applyFont="1" applyBorder="1" applyAlignment="1" applyProtection="1">
      <alignment horizontal="center" vertical="center" wrapText="1"/>
      <protection locked="0"/>
    </xf>
    <xf numFmtId="1" fontId="0" fillId="0" borderId="0" xfId="0" applyNumberFormat="1"/>
    <xf numFmtId="0" fontId="47" fillId="0" borderId="0" xfId="0" applyFont="1" applyAlignment="1">
      <alignment horizontal="left" wrapText="1"/>
    </xf>
    <xf numFmtId="0" fontId="12" fillId="0" borderId="4" xfId="0" applyFont="1" applyBorder="1" applyProtection="1">
      <protection locked="0"/>
    </xf>
    <xf numFmtId="0" fontId="12" fillId="0" borderId="5" xfId="0" applyFont="1" applyBorder="1" applyProtection="1"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1" fontId="2" fillId="0" borderId="15" xfId="0" applyNumberFormat="1" applyFont="1" applyBorder="1" applyProtection="1">
      <protection locked="0"/>
    </xf>
    <xf numFmtId="0" fontId="47" fillId="0" borderId="0" xfId="0" applyFont="1" applyAlignment="1">
      <alignment horizontal="left" vertical="center" wrapText="1"/>
    </xf>
    <xf numFmtId="0" fontId="48" fillId="0" borderId="0" xfId="0" applyFont="1" applyAlignment="1">
      <alignment horizontal="center" vertical="center" wrapText="1"/>
    </xf>
    <xf numFmtId="0" fontId="17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left" wrapText="1"/>
    </xf>
    <xf numFmtId="0" fontId="12" fillId="0" borderId="5" xfId="0" applyFont="1" applyBorder="1" applyAlignment="1" applyProtection="1">
      <alignment horizontal="center"/>
      <protection locked="0"/>
    </xf>
    <xf numFmtId="0" fontId="1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9" fillId="0" borderId="0" xfId="0" applyFont="1" applyAlignment="1">
      <alignment horizontal="left"/>
    </xf>
    <xf numFmtId="0" fontId="12" fillId="0" borderId="4" xfId="0" applyFont="1" applyBorder="1" applyAlignment="1" applyProtection="1">
      <alignment horizontal="center"/>
      <protection locked="0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top" wrapText="1"/>
    </xf>
    <xf numFmtId="0" fontId="49" fillId="8" borderId="0" xfId="1" quotePrefix="1" applyFont="1" applyFill="1" applyAlignment="1" applyProtection="1">
      <alignment horizontal="center" vertical="center"/>
    </xf>
    <xf numFmtId="0" fontId="13" fillId="0" borderId="0" xfId="0" applyFont="1" applyAlignment="1">
      <alignment horizontal="center"/>
    </xf>
    <xf numFmtId="0" fontId="41" fillId="9" borderId="0" xfId="1" quotePrefix="1" applyFont="1" applyFill="1" applyAlignment="1" applyProtection="1">
      <alignment horizontal="left" vertical="center" wrapText="1"/>
    </xf>
    <xf numFmtId="0" fontId="2" fillId="0" borderId="0" xfId="0" applyFont="1" applyAlignment="1">
      <alignment horizontal="center" vertical="top"/>
    </xf>
    <xf numFmtId="0" fontId="41" fillId="3" borderId="0" xfId="1" quotePrefix="1" applyFont="1" applyFill="1" applyAlignment="1" applyProtection="1">
      <alignment horizontal="left" vertical="center" wrapText="1"/>
    </xf>
    <xf numFmtId="0" fontId="41" fillId="3" borderId="0" xfId="1" quotePrefix="1" applyFont="1" applyFill="1" applyAlignment="1" applyProtection="1">
      <alignment horizontal="left" vertical="center"/>
    </xf>
    <xf numFmtId="0" fontId="41" fillId="2" borderId="0" xfId="1" quotePrefix="1" applyFont="1" applyFill="1" applyAlignment="1" applyProtection="1">
      <alignment horizontal="left" wrapText="1"/>
    </xf>
    <xf numFmtId="0" fontId="41" fillId="5" borderId="0" xfId="1" quotePrefix="1" applyFont="1" applyFill="1" applyAlignment="1" applyProtection="1">
      <alignment horizontal="left" vertical="center" wrapText="1"/>
    </xf>
    <xf numFmtId="0" fontId="41" fillId="5" borderId="0" xfId="1" quotePrefix="1" applyFont="1" applyFill="1" applyAlignment="1" applyProtection="1">
      <alignment horizontal="left" wrapText="1"/>
    </xf>
    <xf numFmtId="0" fontId="42" fillId="9" borderId="0" xfId="1" quotePrefix="1" applyFont="1" applyFill="1" applyAlignment="1" applyProtection="1">
      <alignment horizontal="left" vertical="center" wrapText="1"/>
    </xf>
    <xf numFmtId="0" fontId="41" fillId="9" borderId="0" xfId="1" quotePrefix="1" applyFont="1" applyFill="1" applyAlignment="1" applyProtection="1">
      <alignment horizontal="left" wrapText="1"/>
    </xf>
    <xf numFmtId="0" fontId="41" fillId="2" borderId="0" xfId="1" quotePrefix="1" applyFont="1" applyFill="1" applyAlignment="1" applyProtection="1">
      <alignment horizontal="left"/>
    </xf>
    <xf numFmtId="0" fontId="41" fillId="8" borderId="0" xfId="1" quotePrefix="1" applyFont="1" applyFill="1" applyAlignment="1" applyProtection="1">
      <alignment horizontal="left" vertical="center" wrapText="1"/>
    </xf>
    <xf numFmtId="0" fontId="41" fillId="6" borderId="0" xfId="1" quotePrefix="1" applyFont="1" applyFill="1" applyAlignment="1" applyProtection="1">
      <alignment horizontal="left" vertical="center" wrapText="1"/>
    </xf>
    <xf numFmtId="0" fontId="41" fillId="6" borderId="0" xfId="1" quotePrefix="1" applyFont="1" applyFill="1" applyAlignment="1" applyProtection="1">
      <alignment horizontal="left" wrapText="1"/>
    </xf>
    <xf numFmtId="0" fontId="1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5" fillId="0" borderId="12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textRotation="90" wrapText="1"/>
      <protection locked="0"/>
    </xf>
    <xf numFmtId="0" fontId="2" fillId="0" borderId="17" xfId="0" applyFont="1" applyBorder="1" applyAlignment="1" applyProtection="1">
      <alignment horizontal="center" vertical="center" textRotation="90" wrapText="1"/>
      <protection locked="0"/>
    </xf>
    <xf numFmtId="0" fontId="2" fillId="0" borderId="11" xfId="0" applyFont="1" applyBorder="1" applyAlignment="1" applyProtection="1">
      <alignment horizontal="center" vertical="center" textRotation="90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textRotation="90" wrapText="1"/>
      <protection locked="0"/>
    </xf>
    <xf numFmtId="0" fontId="2" fillId="0" borderId="10" xfId="0" applyFont="1" applyBorder="1" applyAlignment="1" applyProtection="1">
      <alignment horizontal="center" vertical="center" textRotation="90" wrapText="1"/>
      <protection locked="0"/>
    </xf>
    <xf numFmtId="0" fontId="2" fillId="0" borderId="14" xfId="0" applyFont="1" applyBorder="1" applyAlignment="1" applyProtection="1">
      <alignment horizontal="center" vertical="center" textRotation="90" wrapText="1"/>
      <protection locked="0"/>
    </xf>
    <xf numFmtId="0" fontId="2" fillId="0" borderId="6" xfId="0" applyFont="1" applyBorder="1" applyAlignment="1" applyProtection="1">
      <alignment horizontal="center" vertical="center" textRotation="90" wrapText="1"/>
      <protection locked="0"/>
    </xf>
    <xf numFmtId="0" fontId="2" fillId="0" borderId="9" xfId="0" applyFont="1" applyBorder="1" applyAlignment="1" applyProtection="1">
      <alignment horizontal="center" vertical="center" textRotation="90" wrapText="1"/>
      <protection locked="0"/>
    </xf>
    <xf numFmtId="0" fontId="2" fillId="0" borderId="15" xfId="0" applyFont="1" applyBorder="1" applyAlignment="1" applyProtection="1">
      <alignment horizontal="center" vertical="center" textRotation="90" wrapText="1"/>
      <protection locked="0"/>
    </xf>
    <xf numFmtId="0" fontId="15" fillId="0" borderId="10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 applyProtection="1">
      <alignment horizontal="center" vertical="center" wrapText="1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15" fillId="0" borderId="14" xfId="0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3" fillId="2" borderId="18" xfId="0" applyFont="1" applyFill="1" applyBorder="1" applyAlignment="1" applyProtection="1">
      <alignment horizontal="center" vertical="center" textRotation="90"/>
      <protection locked="0"/>
    </xf>
    <xf numFmtId="0" fontId="15" fillId="0" borderId="8" xfId="0" applyFont="1" applyBorder="1" applyAlignment="1">
      <alignment horizontal="center" vertical="center" textRotation="90" wrapText="1"/>
    </xf>
    <xf numFmtId="0" fontId="15" fillId="0" borderId="9" xfId="0" applyFont="1" applyBorder="1" applyAlignment="1">
      <alignment horizontal="center" vertical="center" textRotation="90" wrapText="1"/>
    </xf>
    <xf numFmtId="0" fontId="15" fillId="0" borderId="14" xfId="0" applyFont="1" applyBorder="1" applyAlignment="1">
      <alignment horizontal="center" vertical="center" textRotation="90" wrapText="1"/>
    </xf>
    <xf numFmtId="0" fontId="15" fillId="0" borderId="15" xfId="0" applyFont="1" applyBorder="1" applyAlignment="1">
      <alignment horizontal="center" vertical="center" textRotation="90" wrapText="1"/>
    </xf>
    <xf numFmtId="0" fontId="15" fillId="0" borderId="10" xfId="0" applyFont="1" applyBorder="1" applyAlignment="1" applyProtection="1">
      <alignment horizontal="center" vertical="center" textRotation="90" wrapText="1"/>
      <protection locked="0"/>
    </xf>
    <xf numFmtId="0" fontId="15" fillId="0" borderId="6" xfId="0" applyFont="1" applyBorder="1" applyAlignment="1" applyProtection="1">
      <alignment horizontal="center" vertical="center" textRotation="90" wrapText="1"/>
      <protection locked="0"/>
    </xf>
    <xf numFmtId="0" fontId="15" fillId="0" borderId="8" xfId="0" applyFont="1" applyBorder="1" applyAlignment="1" applyProtection="1">
      <alignment horizontal="center" vertical="center" textRotation="90" wrapText="1"/>
      <protection locked="0"/>
    </xf>
    <xf numFmtId="0" fontId="15" fillId="0" borderId="9" xfId="0" applyFont="1" applyBorder="1" applyAlignment="1" applyProtection="1">
      <alignment horizontal="center" vertical="center" textRotation="90" wrapText="1"/>
      <protection locked="0"/>
    </xf>
    <xf numFmtId="0" fontId="15" fillId="0" borderId="14" xfId="0" applyFont="1" applyBorder="1" applyAlignment="1" applyProtection="1">
      <alignment horizontal="center" vertical="center" textRotation="90" wrapText="1"/>
      <protection locked="0"/>
    </xf>
    <xf numFmtId="0" fontId="15" fillId="0" borderId="15" xfId="0" applyFont="1" applyBorder="1" applyAlignment="1" applyProtection="1">
      <alignment horizontal="center" vertical="center" textRotation="90" wrapText="1"/>
      <protection locked="0"/>
    </xf>
    <xf numFmtId="0" fontId="46" fillId="8" borderId="0" xfId="1" applyFont="1" applyFill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 textRotation="90"/>
      <protection locked="0"/>
    </xf>
    <xf numFmtId="0" fontId="13" fillId="0" borderId="9" xfId="0" applyFont="1" applyBorder="1" applyAlignment="1" applyProtection="1">
      <alignment horizontal="center" vertical="center" textRotation="90"/>
      <protection locked="0"/>
    </xf>
    <xf numFmtId="0" fontId="13" fillId="0" borderId="14" xfId="0" applyFont="1" applyBorder="1" applyAlignment="1" applyProtection="1">
      <alignment horizontal="center" vertical="center" textRotation="90"/>
      <protection locked="0"/>
    </xf>
    <xf numFmtId="0" fontId="13" fillId="0" borderId="15" xfId="0" applyFont="1" applyBorder="1" applyAlignment="1" applyProtection="1">
      <alignment horizontal="center" vertical="center" textRotation="90"/>
      <protection locked="0"/>
    </xf>
    <xf numFmtId="0" fontId="12" fillId="0" borderId="8" xfId="0" applyFont="1" applyBorder="1" applyAlignment="1" applyProtection="1">
      <alignment horizontal="center" vertical="center" textRotation="90" wrapText="1"/>
      <protection locked="0"/>
    </xf>
    <xf numFmtId="0" fontId="12" fillId="0" borderId="9" xfId="0" applyFont="1" applyBorder="1" applyAlignment="1" applyProtection="1">
      <alignment horizontal="center" vertical="center" textRotation="90" wrapText="1"/>
      <protection locked="0"/>
    </xf>
    <xf numFmtId="0" fontId="12" fillId="0" borderId="14" xfId="0" applyFont="1" applyBorder="1" applyAlignment="1" applyProtection="1">
      <alignment horizontal="center" vertical="center" textRotation="90" wrapText="1"/>
      <protection locked="0"/>
    </xf>
    <xf numFmtId="0" fontId="12" fillId="0" borderId="15" xfId="0" applyFont="1" applyBorder="1" applyAlignment="1" applyProtection="1">
      <alignment horizontal="center" vertical="center" textRotation="90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 applyProtection="1">
      <alignment horizontal="center" vertical="center" textRotation="90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 vertical="center" textRotation="90" wrapText="1"/>
      <protection locked="0"/>
    </xf>
    <xf numFmtId="0" fontId="2" fillId="0" borderId="16" xfId="0" applyFont="1" applyBorder="1" applyAlignment="1" applyProtection="1">
      <alignment horizontal="center" vertical="center" textRotation="90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5" fillId="0" borderId="11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2" fillId="0" borderId="10" xfId="0" applyFont="1" applyBorder="1" applyAlignment="1" applyProtection="1">
      <alignment horizontal="center" vertical="center" textRotation="90" wrapText="1"/>
      <protection locked="0"/>
    </xf>
    <xf numFmtId="0" fontId="2" fillId="0" borderId="0" xfId="0" applyFont="1" applyAlignment="1" applyProtection="1">
      <alignment horizontal="center" vertical="center" textRotation="90" wrapText="1"/>
      <protection locked="0"/>
    </xf>
    <xf numFmtId="0" fontId="2" fillId="0" borderId="22" xfId="0" applyFont="1" applyBorder="1" applyAlignment="1" applyProtection="1">
      <alignment horizontal="center" vertical="center" textRotation="90" wrapText="1"/>
      <protection locked="0"/>
    </xf>
    <xf numFmtId="0" fontId="15" fillId="0" borderId="0" xfId="0" applyFont="1" applyAlignment="1" applyProtection="1">
      <alignment horizontal="center" vertical="center" textRotation="90"/>
      <protection locked="0"/>
    </xf>
    <xf numFmtId="0" fontId="15" fillId="0" borderId="6" xfId="0" applyFont="1" applyBorder="1" applyAlignment="1" applyProtection="1">
      <alignment horizontal="center" vertical="center" textRotation="90"/>
      <protection locked="0"/>
    </xf>
    <xf numFmtId="0" fontId="2" fillId="0" borderId="21" xfId="0" applyFont="1" applyBorder="1" applyAlignment="1" applyProtection="1">
      <alignment horizontal="center" vertical="center" textRotation="90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13" fillId="2" borderId="10" xfId="0" applyFont="1" applyFill="1" applyBorder="1" applyAlignment="1" applyProtection="1">
      <alignment horizontal="center" vertical="center" textRotation="90"/>
      <protection locked="0"/>
    </xf>
    <xf numFmtId="0" fontId="13" fillId="2" borderId="9" xfId="0" applyFont="1" applyFill="1" applyBorder="1" applyAlignment="1" applyProtection="1">
      <alignment horizontal="center" vertical="center" textRotation="90"/>
      <protection locked="0"/>
    </xf>
    <xf numFmtId="0" fontId="13" fillId="2" borderId="0" xfId="0" applyFont="1" applyFill="1" applyAlignment="1" applyProtection="1">
      <alignment horizontal="center" vertical="center" textRotation="90"/>
      <protection locked="0"/>
    </xf>
    <xf numFmtId="0" fontId="13" fillId="2" borderId="22" xfId="0" applyFont="1" applyFill="1" applyBorder="1" applyAlignment="1" applyProtection="1">
      <alignment horizontal="center" vertical="center" textRotation="90"/>
      <protection locked="0"/>
    </xf>
    <xf numFmtId="0" fontId="13" fillId="2" borderId="6" xfId="0" applyFont="1" applyFill="1" applyBorder="1" applyAlignment="1" applyProtection="1">
      <alignment horizontal="center" vertical="center" textRotation="90"/>
      <protection locked="0"/>
    </xf>
    <xf numFmtId="0" fontId="13" fillId="2" borderId="15" xfId="0" applyFont="1" applyFill="1" applyBorder="1" applyAlignment="1" applyProtection="1">
      <alignment horizontal="center" vertical="center" textRotation="90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19" fillId="2" borderId="18" xfId="0" applyFont="1" applyFill="1" applyBorder="1" applyAlignment="1" applyProtection="1">
      <alignment horizontal="center" vertical="center" textRotation="90"/>
      <protection locked="0"/>
    </xf>
    <xf numFmtId="0" fontId="13" fillId="0" borderId="11" xfId="0" applyFont="1" applyBorder="1" applyAlignment="1" applyProtection="1">
      <alignment horizontal="center" vertical="center" textRotation="90" wrapText="1"/>
      <protection locked="0"/>
    </xf>
    <xf numFmtId="0" fontId="13" fillId="0" borderId="17" xfId="0" applyFont="1" applyBorder="1" applyAlignment="1" applyProtection="1">
      <alignment horizontal="center" vertical="center" textRotation="90" wrapText="1"/>
      <protection locked="0"/>
    </xf>
    <xf numFmtId="0" fontId="13" fillId="0" borderId="12" xfId="0" applyFont="1" applyBorder="1" applyAlignment="1" applyProtection="1">
      <alignment horizontal="center" vertical="center" textRotation="90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13" fillId="2" borderId="18" xfId="0" applyFont="1" applyFill="1" applyBorder="1" applyAlignment="1" applyProtection="1">
      <alignment horizontal="center" vertical="center" textRotation="90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8" fillId="0" borderId="8" xfId="0" applyFont="1" applyBorder="1" applyAlignment="1" applyProtection="1">
      <alignment horizontal="center" vertical="center" textRotation="90" wrapText="1"/>
      <protection locked="0"/>
    </xf>
    <xf numFmtId="0" fontId="28" fillId="0" borderId="9" xfId="0" applyFont="1" applyBorder="1" applyAlignment="1" applyProtection="1">
      <alignment horizontal="center" vertical="center" textRotation="90" wrapText="1"/>
      <protection locked="0"/>
    </xf>
    <xf numFmtId="0" fontId="28" fillId="0" borderId="14" xfId="0" applyFont="1" applyBorder="1" applyAlignment="1" applyProtection="1">
      <alignment horizontal="center" vertical="center" textRotation="90" wrapText="1"/>
      <protection locked="0"/>
    </xf>
    <xf numFmtId="0" fontId="28" fillId="0" borderId="15" xfId="0" applyFont="1" applyBorder="1" applyAlignment="1" applyProtection="1">
      <alignment horizontal="center" vertical="center" textRotation="90" wrapText="1"/>
      <protection locked="0"/>
    </xf>
    <xf numFmtId="0" fontId="31" fillId="0" borderId="10" xfId="0" applyFont="1" applyBorder="1" applyAlignment="1" applyProtection="1">
      <alignment horizontal="center" vertical="center" textRotation="90" wrapText="1"/>
      <protection locked="0"/>
    </xf>
    <xf numFmtId="0" fontId="31" fillId="0" borderId="6" xfId="0" applyFont="1" applyBorder="1" applyAlignment="1" applyProtection="1">
      <alignment horizontal="center" vertical="center" textRotation="90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47" fillId="0" borderId="7" xfId="0" applyFont="1" applyBorder="1" applyAlignment="1" applyProtection="1">
      <alignment horizontal="center" vertical="center" wrapText="1"/>
      <protection locked="0"/>
    </xf>
    <xf numFmtId="0" fontId="47" fillId="0" borderId="16" xfId="0" applyFont="1" applyBorder="1" applyAlignment="1" applyProtection="1">
      <alignment horizontal="center" vertical="center" wrapText="1"/>
      <protection locked="0"/>
    </xf>
    <xf numFmtId="0" fontId="12" fillId="0" borderId="18" xfId="0" applyFont="1" applyBorder="1" applyAlignment="1" applyProtection="1">
      <alignment horizontal="center" vertical="center" textRotation="90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0" fontId="13" fillId="0" borderId="11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vertical="center" textRotation="90" wrapText="1"/>
      <protection locked="0"/>
    </xf>
    <xf numFmtId="0" fontId="13" fillId="0" borderId="6" xfId="0" applyFont="1" applyBorder="1" applyAlignment="1" applyProtection="1">
      <alignment horizontal="center" vertical="center" textRotation="90" wrapText="1"/>
      <protection locked="0"/>
    </xf>
    <xf numFmtId="0" fontId="13" fillId="0" borderId="18" xfId="0" applyFont="1" applyBorder="1" applyAlignment="1" applyProtection="1">
      <alignment horizontal="center" vertical="center" textRotation="90" wrapText="1"/>
      <protection locked="0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center" vertical="center" textRotation="90" wrapText="1"/>
      <protection locked="0"/>
    </xf>
    <xf numFmtId="0" fontId="13" fillId="0" borderId="15" xfId="0" applyFont="1" applyBorder="1" applyAlignment="1" applyProtection="1">
      <alignment horizontal="center" vertical="center" textRotation="90" wrapText="1"/>
      <protection locked="0"/>
    </xf>
    <xf numFmtId="0" fontId="33" fillId="0" borderId="18" xfId="0" applyFont="1" applyBorder="1" applyAlignment="1" applyProtection="1">
      <alignment horizontal="center" vertical="center" textRotation="90" wrapText="1"/>
      <protection locked="0"/>
    </xf>
    <xf numFmtId="0" fontId="13" fillId="2" borderId="8" xfId="0" applyFont="1" applyFill="1" applyBorder="1" applyAlignment="1" applyProtection="1">
      <alignment horizontal="center" vertical="center" textRotation="90" wrapText="1"/>
      <protection locked="0"/>
    </xf>
    <xf numFmtId="0" fontId="13" fillId="2" borderId="9" xfId="0" applyFont="1" applyFill="1" applyBorder="1" applyAlignment="1" applyProtection="1">
      <alignment horizontal="center" vertical="center" textRotation="90" wrapText="1"/>
      <protection locked="0"/>
    </xf>
    <xf numFmtId="0" fontId="13" fillId="2" borderId="14" xfId="0" applyFont="1" applyFill="1" applyBorder="1" applyAlignment="1" applyProtection="1">
      <alignment horizontal="center" vertical="center" textRotation="90" wrapText="1"/>
      <protection locked="0"/>
    </xf>
    <xf numFmtId="0" fontId="13" fillId="2" borderId="15" xfId="0" applyFont="1" applyFill="1" applyBorder="1" applyAlignment="1" applyProtection="1">
      <alignment horizontal="center" vertical="center" textRotation="90" wrapText="1"/>
      <protection locked="0"/>
    </xf>
    <xf numFmtId="0" fontId="9" fillId="0" borderId="2" xfId="0" applyFont="1" applyBorder="1" applyAlignment="1" applyProtection="1">
      <alignment horizontal="left"/>
      <protection locked="0"/>
    </xf>
    <xf numFmtId="0" fontId="11" fillId="0" borderId="2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11" fillId="0" borderId="19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29" fillId="0" borderId="0" xfId="0" applyFont="1" applyAlignment="1">
      <alignment horizontal="left" vertical="top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" fillId="7" borderId="19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0" fontId="34" fillId="7" borderId="19" xfId="0" applyFont="1" applyFill="1" applyBorder="1" applyAlignment="1">
      <alignment horizontal="center" vertical="center"/>
    </xf>
    <xf numFmtId="0" fontId="34" fillId="7" borderId="23" xfId="0" applyFont="1" applyFill="1" applyBorder="1" applyAlignment="1">
      <alignment horizontal="center" vertical="center"/>
    </xf>
    <xf numFmtId="2" fontId="2" fillId="7" borderId="19" xfId="0" applyNumberFormat="1" applyFont="1" applyFill="1" applyBorder="1" applyAlignment="1">
      <alignment horizontal="center" vertical="center"/>
    </xf>
    <xf numFmtId="2" fontId="2" fillId="7" borderId="23" xfId="0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440"/>
              <a:t>СОЦИАЛЬНЫЕ ОТНОШЕНИЯ. ФОРМИРОВАНИЕ ОСНОВ ГРАЖДАНСТВЕННОСТИ И ПАТРИОТИЗМА.</a:t>
            </a:r>
          </a:p>
          <a:p>
            <a:pPr>
              <a:defRPr/>
            </a:pPr>
            <a:r>
              <a:rPr lang="ru-RU" sz="1440"/>
              <a:t>(начало года)</a:t>
            </a:r>
          </a:p>
        </c:rich>
      </c:tx>
      <c:layout>
        <c:manualLayout>
          <c:xMode val="edge"/>
          <c:yMode val="edge"/>
          <c:x val="0.13368924480035599"/>
          <c:y val="8.697027197975959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'СК-1'!$B$38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'СК-1'!$D$36:$F$36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'СК-1'!$D$38:$F$38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2D-4D6F-AFF7-2C6FC27BD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26221608"/>
        <c:axId val="626222328"/>
        <c:axId val="0"/>
      </c:bar3DChart>
      <c:catAx>
        <c:axId val="626221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26222328"/>
        <c:crosses val="autoZero"/>
        <c:auto val="1"/>
        <c:lblAlgn val="ctr"/>
        <c:lblOffset val="100"/>
        <c:noMultiLvlLbl val="0"/>
      </c:catAx>
      <c:valAx>
        <c:axId val="626222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26221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МАТЕМАТИЧЕСКИЕ ПРЕДСТАВЛЕНИЯ</a:t>
            </a:r>
            <a:endParaRPr lang="en-US"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'ПР-2'!$B$36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'ПР-2'!$D$34:$F$34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'ПР-2'!$D$36:$F$36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EA0-8F9B-93D37D9BA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85200424"/>
        <c:axId val="885194304"/>
        <c:axId val="0"/>
      </c:bar3DChart>
      <c:catAx>
        <c:axId val="885200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5194304"/>
        <c:crosses val="autoZero"/>
        <c:auto val="1"/>
        <c:lblAlgn val="ctr"/>
        <c:lblOffset val="100"/>
        <c:noMultiLvlLbl val="0"/>
      </c:catAx>
      <c:valAx>
        <c:axId val="88519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5200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МАТЕМАТИЧЕСКИЕ ПРЕДСТАВЛЕНИЯ</a:t>
            </a:r>
            <a:endParaRPr lang="en-US"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'ПР-2'!$B$42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'ПР-2'!$D$40:$F$40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'ПР-2'!$D$42:$F$42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24-42E4-85D3-36F536873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85167664"/>
        <c:axId val="885168744"/>
        <c:axId val="0"/>
      </c:bar3DChart>
      <c:catAx>
        <c:axId val="885167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5168744"/>
        <c:crosses val="autoZero"/>
        <c:auto val="1"/>
        <c:lblAlgn val="ctr"/>
        <c:lblOffset val="100"/>
        <c:noMultiLvlLbl val="0"/>
      </c:catAx>
      <c:valAx>
        <c:axId val="885168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5167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ПР'!$B$6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'ИТОГ ПР'!$C$5:$E$5</c:f>
              <c:strCache>
                <c:ptCount val="3"/>
                <c:pt idx="0">
                  <c:v>ФЦКМ</c:v>
                </c:pt>
                <c:pt idx="1">
                  <c:v>ФЭМП</c:v>
                </c:pt>
                <c:pt idx="2">
                  <c:v>ср.ур.</c:v>
                </c:pt>
              </c:strCache>
            </c:strRef>
          </c:cat>
          <c:val>
            <c:numRef>
              <c:f>'ИТОГ ПР'!$C$6:$E$6</c:f>
              <c:numCache>
                <c:formatCode>0.00</c:formatCode>
                <c:ptCount val="3"/>
                <c:pt idx="0">
                  <c:v>1.0238095238095237</c:v>
                </c:pt>
                <c:pt idx="1">
                  <c:v>0</c:v>
                </c:pt>
                <c:pt idx="2">
                  <c:v>0.51190476190476186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2A-48D6-8220-879FC8A3D239}"/>
            </c:ext>
          </c:extLst>
        </c:ser>
        <c:ser>
          <c:idx val="1"/>
          <c:order val="1"/>
          <c:tx>
            <c:strRef>
              <c:f>'ИТОГ ПР'!$B$7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'ИТОГ ПР'!$C$5:$E$5</c:f>
              <c:strCache>
                <c:ptCount val="3"/>
                <c:pt idx="0">
                  <c:v>ФЦКМ</c:v>
                </c:pt>
                <c:pt idx="1">
                  <c:v>ФЭМП</c:v>
                </c:pt>
                <c:pt idx="2">
                  <c:v>ср.ур.</c:v>
                </c:pt>
              </c:strCache>
            </c:strRef>
          </c:cat>
          <c:val>
            <c:numRef>
              <c:f>'ИТОГ ПР'!$C$7:$E$7</c:f>
              <c:numCache>
                <c:formatCode>0.00</c:formatCode>
                <c:ptCount val="3"/>
                <c:pt idx="0">
                  <c:v>1.3333333333333335</c:v>
                </c:pt>
                <c:pt idx="1">
                  <c:v>0</c:v>
                </c:pt>
                <c:pt idx="2">
                  <c:v>0.66666666666666674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2A-48D6-8220-879FC8A3D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85183864"/>
        <c:axId val="885184224"/>
        <c:axId val="0"/>
      </c:bar3DChart>
      <c:catAx>
        <c:axId val="885183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5184224"/>
        <c:crosses val="autoZero"/>
        <c:auto val="1"/>
        <c:lblAlgn val="ctr"/>
        <c:lblOffset val="100"/>
        <c:noMultiLvlLbl val="0"/>
      </c:catAx>
      <c:valAx>
        <c:axId val="885184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5183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ФОРМИРОВАНИЕ СЛОВАРЯ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'РР-1'!$C$39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'РР-1'!$E$37:$G$37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'РР-1'!$E$39:$G$39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84-4C7A-B3B9-8453EB831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85176304"/>
        <c:axId val="885172704"/>
        <c:axId val="0"/>
      </c:bar3DChart>
      <c:catAx>
        <c:axId val="88517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5172704"/>
        <c:crosses val="autoZero"/>
        <c:auto val="1"/>
        <c:lblAlgn val="ctr"/>
        <c:lblOffset val="100"/>
        <c:noMultiLvlLbl val="0"/>
      </c:catAx>
      <c:valAx>
        <c:axId val="885172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5176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ФОРМИРОВАНИЕ СЛОВАРЯ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'РР-1'!$C$45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'РР-1'!$E$43:$G$43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'РР-1'!$E$45:$G$45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8C-41FE-A1C8-0F861AB2D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85155424"/>
        <c:axId val="885166224"/>
        <c:axId val="0"/>
      </c:bar3DChart>
      <c:catAx>
        <c:axId val="885155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5166224"/>
        <c:crosses val="autoZero"/>
        <c:auto val="1"/>
        <c:lblAlgn val="ctr"/>
        <c:lblOffset val="100"/>
        <c:noMultiLvlLbl val="0"/>
      </c:catAx>
      <c:valAx>
        <c:axId val="885166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5155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paperSize="9" orientation="landscape" horizontalDpi="0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ЗВУКОВАЯ КУЛЬТУРА РЕЧИ. </a:t>
            </a:r>
            <a:endParaRPr lang="en-US"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defRPr/>
            </a:pPr>
            <a:r>
              <a:rPr lang="en-US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</a:t>
            </a: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'РР-2'!$C$36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'РР-2'!$E$34:$G$34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'РР-2'!$E$36:$G$36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77-4386-BCB9-B529EAD6E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85171624"/>
        <c:axId val="885189264"/>
        <c:axId val="0"/>
      </c:bar3DChart>
      <c:catAx>
        <c:axId val="885171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5189264"/>
        <c:crosses val="autoZero"/>
        <c:auto val="1"/>
        <c:lblAlgn val="ctr"/>
        <c:lblOffset val="100"/>
        <c:noMultiLvlLbl val="0"/>
      </c:catAx>
      <c:valAx>
        <c:axId val="885189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5171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ЗВУКОВАЯ КУЛЬТУРА РЕЧИ. 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'РР-2'!$C$41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'РР-2'!$E$39:$G$39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'РР-2'!$E$41:$G$41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B3-45A1-85A2-F6252C5D1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24267752"/>
        <c:axId val="824269192"/>
        <c:axId val="0"/>
      </c:bar3DChart>
      <c:catAx>
        <c:axId val="824267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4269192"/>
        <c:crosses val="autoZero"/>
        <c:auto val="1"/>
        <c:lblAlgn val="ctr"/>
        <c:lblOffset val="100"/>
        <c:noMultiLvlLbl val="0"/>
      </c:catAx>
      <c:valAx>
        <c:axId val="824269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4267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ГРАММАТИЧЕСКИЙ СТРОЙ РЕЧИ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'РР-3'!$C$36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'РР-3'!$E$34:$G$34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'РР-3'!$E$36:$G$36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D1-4429-BDC6-CC42104E6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69560704"/>
        <c:axId val="969565744"/>
        <c:axId val="0"/>
      </c:bar3DChart>
      <c:catAx>
        <c:axId val="96956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9565744"/>
        <c:crosses val="autoZero"/>
        <c:auto val="1"/>
        <c:lblAlgn val="ctr"/>
        <c:lblOffset val="100"/>
        <c:noMultiLvlLbl val="0"/>
      </c:catAx>
      <c:valAx>
        <c:axId val="969565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9560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ГРАММАТИЧЕСКИЙ СТРОЙ РЕЧИ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'РР-3'!$C$41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'РР-3'!$E$39:$G$39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'РР-3'!$E$41:$G$41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76-4A39-B78D-FA928A3FB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69592744"/>
        <c:axId val="969591304"/>
        <c:axId val="0"/>
      </c:bar3DChart>
      <c:catAx>
        <c:axId val="969592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9591304"/>
        <c:crosses val="autoZero"/>
        <c:auto val="1"/>
        <c:lblAlgn val="ctr"/>
        <c:lblOffset val="100"/>
        <c:noMultiLvlLbl val="0"/>
      </c:catAx>
      <c:valAx>
        <c:axId val="969591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9592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СВЯЗНАЯ РЕЧЬ 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'РР-4'!$C$36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'РР-4'!$E$34:$G$34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'РР-4'!$E$36:$G$36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5A-4821-9B28-56E2A0417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69543784"/>
        <c:axId val="969539464"/>
        <c:axId val="0"/>
      </c:bar3DChart>
      <c:catAx>
        <c:axId val="969543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9539464"/>
        <c:crosses val="autoZero"/>
        <c:auto val="1"/>
        <c:lblAlgn val="ctr"/>
        <c:lblOffset val="100"/>
        <c:noMultiLvlLbl val="0"/>
      </c:catAx>
      <c:valAx>
        <c:axId val="969539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9543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440"/>
              <a:t>СОЦИАЛЬНЫЕ ОТНОШЕНИЯ. ФОРМИРОВАНИЕ ОСНОВ ГРАЖДАНСТВЕННОСТИ И ПАТРИОТИЗМА.</a:t>
            </a:r>
          </a:p>
          <a:p>
            <a:pPr>
              <a:defRPr/>
            </a:pPr>
            <a:r>
              <a:rPr lang="ru-RU" sz="1440"/>
              <a:t>(конец года)</a:t>
            </a:r>
          </a:p>
        </c:rich>
      </c:tx>
      <c:layout>
        <c:manualLayout>
          <c:xMode val="edge"/>
          <c:yMode val="edge"/>
          <c:x val="0.11621461096812501"/>
          <c:y val="1.86770428015563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'СК-1'!$B$44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'СК-1'!$D$42:$F$42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'СК-1'!$D$44:$F$44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2-4AEF-B8E0-1295209C1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1315784"/>
        <c:axId val="541313264"/>
        <c:axId val="0"/>
      </c:bar3DChart>
      <c:catAx>
        <c:axId val="541315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541313264"/>
        <c:crosses val="autoZero"/>
        <c:auto val="1"/>
        <c:lblAlgn val="ctr"/>
        <c:lblOffset val="100"/>
        <c:noMultiLvlLbl val="0"/>
      </c:catAx>
      <c:valAx>
        <c:axId val="54131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541315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СВЯЗНАЯ РЕЧЬ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'РР-4'!$C$42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'РР-4'!$E$40:$G$40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'РР-4'!$E$42:$G$42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78-4464-B526-01954E8A1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69541984"/>
        <c:axId val="969542344"/>
        <c:axId val="0"/>
      </c:bar3DChart>
      <c:catAx>
        <c:axId val="969541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9542344"/>
        <c:crosses val="autoZero"/>
        <c:auto val="1"/>
        <c:lblAlgn val="ctr"/>
        <c:lblOffset val="100"/>
        <c:noMultiLvlLbl val="0"/>
      </c:catAx>
      <c:valAx>
        <c:axId val="969542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9541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ПОДГОТОВКА К ОБУЧЕНИЮ ГРАМОТЕ 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'РР-5'!$C$35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'РР-5'!$E$33:$G$33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'РР-5'!$E$35:$G$35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78-41CD-B193-52D8B5948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69588784"/>
        <c:axId val="969582304"/>
        <c:axId val="0"/>
      </c:bar3DChart>
      <c:catAx>
        <c:axId val="96958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9582304"/>
        <c:crosses val="autoZero"/>
        <c:auto val="1"/>
        <c:lblAlgn val="ctr"/>
        <c:lblOffset val="100"/>
        <c:noMultiLvlLbl val="0"/>
      </c:catAx>
      <c:valAx>
        <c:axId val="969582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9588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ПОДГОТОВКА К ОБУЧЕНИЮ ГРАМОТЕ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'РР-5'!$C$40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'РР-5'!$E$38:$G$38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'РР-5'!$E$40:$G$40</c:f>
              <c:numCache>
                <c:formatCode>0.0</c:formatCode>
                <c:ptCount val="3"/>
                <c:pt idx="0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B4-486C-A0AB-D9514582A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69590584"/>
        <c:axId val="969590944"/>
        <c:axId val="0"/>
      </c:bar3DChart>
      <c:catAx>
        <c:axId val="969590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9590944"/>
        <c:crosses val="autoZero"/>
        <c:auto val="1"/>
        <c:lblAlgn val="ctr"/>
        <c:lblOffset val="100"/>
        <c:noMultiLvlLbl val="0"/>
      </c:catAx>
      <c:valAx>
        <c:axId val="969590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9590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ИНТЕРЕС К ХУДОЖЕСТВЕННОЙ ЛИТЕРАТУРЕ 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'РР-6'!$C$36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'РР-6'!$E$34:$G$34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'РР-6'!$E$36:$G$36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39-4529-8A19-6DF2F7922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69577984"/>
        <c:axId val="969570424"/>
        <c:axId val="0"/>
      </c:bar3DChart>
      <c:catAx>
        <c:axId val="969577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9570424"/>
        <c:crosses val="autoZero"/>
        <c:auto val="1"/>
        <c:lblAlgn val="ctr"/>
        <c:lblOffset val="100"/>
        <c:noMultiLvlLbl val="0"/>
      </c:catAx>
      <c:valAx>
        <c:axId val="969570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957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ИНТЕРЕС К ХУДОЖЕСТВЕННОЙ ЛИТЕРАТУРЕ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'РР-6'!$C$41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'РР-6'!$E$39:$G$39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'РР-6'!$E$41:$G$41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25-4102-8406-656859414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69572224"/>
        <c:axId val="969576544"/>
        <c:axId val="0"/>
      </c:bar3DChart>
      <c:catAx>
        <c:axId val="969572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9576544"/>
        <c:crosses val="autoZero"/>
        <c:auto val="1"/>
        <c:lblAlgn val="ctr"/>
        <c:lblOffset val="100"/>
        <c:noMultiLvlLbl val="0"/>
      </c:catAx>
      <c:valAx>
        <c:axId val="969576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9572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paperSize="9" orientation="landscape" verticalDpi="0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РР'!$A$5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numRef>
              <c:f>'ИТОГ РР'!$B$4:$H$4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cat>
          <c:val>
            <c:numRef>
              <c:f>'ИТОГ РР'!$B$5:$H$5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0.86666666666666659</c:v>
                </c:pt>
                <c:pt idx="5">
                  <c:v>0</c:v>
                </c:pt>
                <c:pt idx="6">
                  <c:v>0.14444444444444443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92-4D01-B191-58438489BFE3}"/>
            </c:ext>
          </c:extLst>
        </c:ser>
        <c:ser>
          <c:idx val="1"/>
          <c:order val="1"/>
          <c:tx>
            <c:strRef>
              <c:f>'ИТОГ РР'!$A$6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numRef>
              <c:f>'ИТОГ РР'!$B$4:$H$4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cat>
          <c:val>
            <c:numRef>
              <c:f>'ИТОГ РР'!$B$6:$H$6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1.2000000000000002</c:v>
                </c:pt>
                <c:pt idx="5">
                  <c:v>0</c:v>
                </c:pt>
                <c:pt idx="6">
                  <c:v>0.20000000000000004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92-4D01-B191-58438489B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69589864"/>
        <c:axId val="969586264"/>
        <c:axId val="0"/>
      </c:bar3DChart>
      <c:catAx>
        <c:axId val="969589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9586264"/>
        <c:crosses val="autoZero"/>
        <c:auto val="1"/>
        <c:lblAlgn val="ctr"/>
        <c:lblOffset val="100"/>
        <c:noMultiLvlLbl val="0"/>
      </c:catAx>
      <c:valAx>
        <c:axId val="969586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9589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ПРИОБЩЕНИЕ К ИСКУССТВУ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'ХЭ-1'!$C$36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'ХЭ-1'!$E$34:$G$34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'ХЭ-1'!$E$36:$G$36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1D-4B46-9B17-262D69F7F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85160824"/>
        <c:axId val="885162624"/>
        <c:axId val="0"/>
      </c:bar3DChart>
      <c:catAx>
        <c:axId val="885160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5162624"/>
        <c:crosses val="autoZero"/>
        <c:auto val="1"/>
        <c:lblAlgn val="ctr"/>
        <c:lblOffset val="100"/>
        <c:noMultiLvlLbl val="0"/>
      </c:catAx>
      <c:valAx>
        <c:axId val="885162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5160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ПРИОБЩЕНИЕ К ИСКУССТВУ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'ХЭ-1'!$C$41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'ХЭ-1'!$E$39:$G$39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'ХЭ-1'!$E$41:$G$41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2A-4166-979F-5E7E885C0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18302688"/>
        <c:axId val="1018299448"/>
        <c:axId val="0"/>
      </c:bar3DChart>
      <c:catAx>
        <c:axId val="101830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8299448"/>
        <c:crosses val="autoZero"/>
        <c:auto val="1"/>
        <c:lblAlgn val="ctr"/>
        <c:lblOffset val="100"/>
        <c:noMultiLvlLbl val="0"/>
      </c:catAx>
      <c:valAx>
        <c:axId val="1018299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8302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КОНСТРУКТИВНАЯ ДЕЯТЕЛЬНОСТЬ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'ХЭ-2'!$B$35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'ХЭ-2'!$D$33:$F$33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'ХЭ-2'!$D$35:$F$35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B5-464F-9305-EEDA5BBD1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18332568"/>
        <c:axId val="1018333648"/>
        <c:axId val="0"/>
      </c:bar3DChart>
      <c:catAx>
        <c:axId val="1018332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8333648"/>
        <c:crosses val="autoZero"/>
        <c:auto val="1"/>
        <c:lblAlgn val="ctr"/>
        <c:lblOffset val="100"/>
        <c:noMultiLvlLbl val="0"/>
      </c:catAx>
      <c:valAx>
        <c:axId val="1018333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8332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КОНСТРУКТИВНАЯ ДЕЯТЕЛЬНОСТЬ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'ХЭ-2'!$B$41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'ХЭ-2'!$D$39:$F$39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'ХЭ-2'!$D$41:$F$41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06-4860-8E93-8B7479096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18287568"/>
        <c:axId val="1018301248"/>
        <c:axId val="0"/>
      </c:bar3DChart>
      <c:catAx>
        <c:axId val="1018287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8301248"/>
        <c:crosses val="autoZero"/>
        <c:auto val="1"/>
        <c:lblAlgn val="ctr"/>
        <c:lblOffset val="100"/>
        <c:noMultiLvlLbl val="0"/>
      </c:catAx>
      <c:valAx>
        <c:axId val="1018301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8287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440"/>
              <a:t>ТРУДОВОЕ ВОСПИТАНИЕ</a:t>
            </a:r>
          </a:p>
          <a:p>
            <a:pPr>
              <a:defRPr/>
            </a:pPr>
            <a:r>
              <a:rPr lang="ru-RU" sz="1440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'СК-2'!$B$37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'СК-2'!$D$35:$F$35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'СК-2'!$D$37:$F$37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12-4F5E-988E-87BF927D8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26221608"/>
        <c:axId val="626222328"/>
        <c:axId val="0"/>
      </c:bar3DChart>
      <c:catAx>
        <c:axId val="626221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26222328"/>
        <c:crosses val="autoZero"/>
        <c:auto val="1"/>
        <c:lblAlgn val="ctr"/>
        <c:lblOffset val="100"/>
        <c:noMultiLvlLbl val="0"/>
      </c:catAx>
      <c:valAx>
        <c:axId val="626222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26221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200"/>
              <a:t>ИЗОБРАЗИТЕЛЬНАЯ ДЕЯТЕЛЬНОСТЬ</a:t>
            </a:r>
          </a:p>
          <a:p>
            <a:pPr>
              <a:defRPr sz="1200"/>
            </a:pPr>
            <a:r>
              <a:rPr lang="en-US" sz="1200"/>
              <a:t>(</a:t>
            </a:r>
            <a:r>
              <a:rPr lang="ru-RU" sz="1200"/>
              <a:t>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'ХЭ-3.1'!$B$35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'ХЭ-3.1'!$D$33:$F$33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'ХЭ-3.1'!$D$35:$F$35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54-473A-8826-28B4D3B96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18276408"/>
        <c:axId val="1018279648"/>
        <c:axId val="0"/>
      </c:bar3DChart>
      <c:catAx>
        <c:axId val="101827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018279648"/>
        <c:crosses val="autoZero"/>
        <c:auto val="1"/>
        <c:lblAlgn val="ctr"/>
        <c:lblOffset val="100"/>
        <c:noMultiLvlLbl val="0"/>
      </c:catAx>
      <c:valAx>
        <c:axId val="1018279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01827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200"/>
              <a:t>ИЗОБРАЗИТЕЛЬНАЯ ДЕЯТЕЛЬНОСТЬ</a:t>
            </a:r>
          </a:p>
          <a:p>
            <a:pPr>
              <a:defRPr sz="1200"/>
            </a:pPr>
            <a:r>
              <a:rPr lang="ru-RU" sz="12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'ХЭ-3.1'!$B$40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'ХЭ-3.1'!$D$38:$F$38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'ХЭ-3.1'!$D$40:$F$40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57-417A-A62D-BDF7E1395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18269568"/>
        <c:axId val="1018277848"/>
        <c:axId val="0"/>
      </c:bar3DChart>
      <c:catAx>
        <c:axId val="1018269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018277848"/>
        <c:crosses val="autoZero"/>
        <c:auto val="1"/>
        <c:lblAlgn val="ctr"/>
        <c:lblOffset val="100"/>
        <c:noMultiLvlLbl val="0"/>
      </c:catAx>
      <c:valAx>
        <c:axId val="1018277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018269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МУЗЫКАЛЬНАЯ ДЕЯТЕЛЬНОСТЬ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'ХЭ-4'!$B$36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'ХЭ-4'!$D$34:$F$34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'ХЭ-4'!$D$36:$F$36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BD-423E-8ABC-258A41D8A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69534064"/>
        <c:axId val="969537304"/>
        <c:axId val="0"/>
      </c:bar3DChart>
      <c:catAx>
        <c:axId val="969534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9537304"/>
        <c:crosses val="autoZero"/>
        <c:auto val="1"/>
        <c:lblAlgn val="ctr"/>
        <c:lblOffset val="100"/>
        <c:noMultiLvlLbl val="0"/>
      </c:catAx>
      <c:valAx>
        <c:axId val="969537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9534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МУЗЫКАЛЬНАЯ ДЕЯТЕЛЬНОСТЬ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'ХЭ-4'!$B$42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'ХЭ-4'!$D$40:$F$40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'ХЭ-4'!$D$42:$F$42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DF-4262-A2FD-80BD561D8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69582664"/>
        <c:axId val="969583744"/>
        <c:axId val="0"/>
      </c:bar3DChart>
      <c:catAx>
        <c:axId val="969582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9583744"/>
        <c:crosses val="autoZero"/>
        <c:auto val="1"/>
        <c:lblAlgn val="ctr"/>
        <c:lblOffset val="100"/>
        <c:noMultiLvlLbl val="0"/>
      </c:catAx>
      <c:valAx>
        <c:axId val="969583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9582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ТЕАТРАЛИЗОВАННАЯ ДЕЯТЕЛЬНОСТЬ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'ХЭ-5'!$B$36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'ХЭ-5'!$D$34:$F$34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'ХЭ-5'!$D$36:$F$36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65-40C9-92BC-BAD88AAA2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85201504"/>
        <c:axId val="885205464"/>
        <c:axId val="0"/>
      </c:bar3DChart>
      <c:catAx>
        <c:axId val="885201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5205464"/>
        <c:crosses val="autoZero"/>
        <c:auto val="1"/>
        <c:lblAlgn val="ctr"/>
        <c:lblOffset val="100"/>
        <c:noMultiLvlLbl val="0"/>
      </c:catAx>
      <c:valAx>
        <c:axId val="885205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5201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ТЕАТРАЛИЗОВАННАЯ ДЕЯТЕЛЬНОСТЬ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'ХЭ-5'!$B$42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'ХЭ-5'!$D$40:$F$40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'ХЭ-5'!$D$42:$F$42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D3-470B-B533-500B9A3C3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69552064"/>
        <c:axId val="969546304"/>
        <c:axId val="0"/>
      </c:bar3DChart>
      <c:catAx>
        <c:axId val="969552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9546304"/>
        <c:crosses val="autoZero"/>
        <c:auto val="1"/>
        <c:lblAlgn val="ctr"/>
        <c:lblOffset val="100"/>
        <c:noMultiLvlLbl val="0"/>
      </c:catAx>
      <c:valAx>
        <c:axId val="969546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9552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rPr>
              <a:t>КУЛЬТУРНО-ДОСУГОВАЯ ДЕЯТЕЛЬНОСТЬ</a:t>
            </a:r>
          </a:p>
          <a:p>
            <a:pPr>
              <a:defRPr/>
            </a:pPr>
            <a:r>
              <a:rPr lang="ru-RU" sz="1400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'ХЭ-5'!$H$36:$K$36</c:f>
              <c:strCache>
                <c:ptCount val="4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'ХЭ-5'!$M$34:$O$34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'ХЭ-5'!$M$36:$O$36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45-4548-9629-52ED589F0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69534784"/>
        <c:axId val="969535144"/>
        <c:axId val="0"/>
      </c:bar3DChart>
      <c:catAx>
        <c:axId val="969534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9535144"/>
        <c:crosses val="autoZero"/>
        <c:auto val="1"/>
        <c:lblAlgn val="ctr"/>
        <c:lblOffset val="100"/>
        <c:noMultiLvlLbl val="0"/>
      </c:catAx>
      <c:valAx>
        <c:axId val="969535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9534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rPr>
              <a:t>КУЛЬТУРНО-ДОСУГОВАЯ ДЕЯТЕЛЬНОСТЬ</a:t>
            </a:r>
          </a:p>
          <a:p>
            <a:pPr>
              <a:defRPr/>
            </a:pPr>
            <a:r>
              <a:rPr lang="ru-RU" sz="1400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'ХЭ-5'!$H$42:$K$42</c:f>
              <c:strCache>
                <c:ptCount val="4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'ХЭ-5'!$M$40:$O$40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'ХЭ-5'!$M$42:$O$42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F1-4F81-A4B1-82A7A42F3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85207264"/>
        <c:axId val="885201144"/>
        <c:axId val="0"/>
      </c:bar3DChart>
      <c:catAx>
        <c:axId val="885207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5201144"/>
        <c:crosses val="autoZero"/>
        <c:auto val="1"/>
        <c:lblAlgn val="ctr"/>
        <c:lblOffset val="100"/>
        <c:noMultiLvlLbl val="0"/>
      </c:catAx>
      <c:valAx>
        <c:axId val="885201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5207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ХЭ'!$A$6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'ИТОГ ХЭ'!$B$5:$H$5</c:f>
              <c:strCach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ср.ур.</c:v>
                </c:pt>
              </c:strCache>
            </c:strRef>
          </c:cat>
          <c:val>
            <c:numRef>
              <c:f>'ИТОГ ХЭ'!$B$6:$H$6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05-4DCB-A8F9-1773E006B78E}"/>
            </c:ext>
          </c:extLst>
        </c:ser>
        <c:ser>
          <c:idx val="1"/>
          <c:order val="1"/>
          <c:tx>
            <c:strRef>
              <c:f>'ИТОГ ХЭ'!$A$7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'ИТОГ ХЭ'!$B$5:$H$5</c:f>
              <c:strCach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ср.ур.</c:v>
                </c:pt>
              </c:strCache>
            </c:strRef>
          </c:cat>
          <c:val>
            <c:numRef>
              <c:f>'ИТОГ ХЭ'!$B$7:$H$7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05-4DCB-A8F9-1773E006B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85163704"/>
        <c:axId val="885165504"/>
        <c:axId val="0"/>
      </c:bar3DChart>
      <c:catAx>
        <c:axId val="885163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5165504"/>
        <c:crosses val="autoZero"/>
        <c:auto val="1"/>
        <c:lblAlgn val="ctr"/>
        <c:lblOffset val="100"/>
        <c:noMultiLvlLbl val="0"/>
      </c:catAx>
      <c:valAx>
        <c:axId val="885165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5163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ОСНОВНАЯ ГИМНАСТИКА. ПОДВИЖНЫЕ, СПОРТИВНЫЕ ИГРЫ. СПОРТИВНЫЕ УПРАЖНЕНИЯ.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'ФР-1'!$B$39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'ФР-1'!$D$37:$F$37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'ФР-1'!$D$39:$F$39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98-4B8E-ADD0-2F102A851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85192504"/>
        <c:axId val="885196464"/>
        <c:axId val="0"/>
      </c:bar3DChart>
      <c:catAx>
        <c:axId val="885192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5196464"/>
        <c:crosses val="autoZero"/>
        <c:auto val="1"/>
        <c:lblAlgn val="ctr"/>
        <c:lblOffset val="100"/>
        <c:noMultiLvlLbl val="0"/>
      </c:catAx>
      <c:valAx>
        <c:axId val="88519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5192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440"/>
              <a:t>ТРУДОВОЕ ВОСПИТАНИЕ</a:t>
            </a:r>
          </a:p>
          <a:p>
            <a:pPr>
              <a:defRPr/>
            </a:pPr>
            <a:r>
              <a:rPr lang="ru-RU" sz="144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'СК-2'!$B$43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'СК-2'!$D$41:$F$41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'СК-2'!$D$43:$F$43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D2-490C-90ED-5565E821C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1315784"/>
        <c:axId val="541313264"/>
        <c:axId val="0"/>
      </c:bar3DChart>
      <c:catAx>
        <c:axId val="541315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541313264"/>
        <c:crosses val="autoZero"/>
        <c:auto val="1"/>
        <c:lblAlgn val="ctr"/>
        <c:lblOffset val="100"/>
        <c:noMultiLvlLbl val="0"/>
      </c:catAx>
      <c:valAx>
        <c:axId val="54131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541315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ОСНОВНАЯ ГИМНАСТИКА. ПОДВИЖНЫЕ, СПОРТИВНЫЕ ИГРЫ. СПОРТИВНЫЕ УПРАЖНЕНИЯ.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'ФР-1'!$B$45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'ФР-1'!$D$43:$F$43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'ФР-1'!$D$45:$F$45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D9-4D2E-9CE0-080BACF01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18330408"/>
        <c:axId val="1018331128"/>
        <c:axId val="0"/>
      </c:bar3DChart>
      <c:catAx>
        <c:axId val="1018330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8331128"/>
        <c:crosses val="autoZero"/>
        <c:auto val="1"/>
        <c:lblAlgn val="ctr"/>
        <c:lblOffset val="100"/>
        <c:noMultiLvlLbl val="0"/>
      </c:catAx>
      <c:valAx>
        <c:axId val="1018331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8330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paperSize="9" orientation="landscape" verticalDpi="0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ФОРМИРОВАНИЕ ОСНОВ ЗДОРОВОГО ОБРАЗА ЖИЗНИ. АКТИВНЫЙ ОТДЫХ.</a:t>
            </a:r>
            <a:endParaRPr lang="en-US"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defRPr sz="1200"/>
            </a:pPr>
            <a:r>
              <a: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'ФР-2'!$B$35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'ФР-2'!$D$33:$F$33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'ФР-2'!$D$35:$F$35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73-40E3-9B88-28AFFCA5B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69573664"/>
        <c:axId val="969574024"/>
        <c:axId val="0"/>
      </c:bar3DChart>
      <c:catAx>
        <c:axId val="96957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9574024"/>
        <c:crosses val="autoZero"/>
        <c:auto val="1"/>
        <c:lblAlgn val="ctr"/>
        <c:lblOffset val="100"/>
        <c:noMultiLvlLbl val="0"/>
      </c:catAx>
      <c:valAx>
        <c:axId val="969574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69573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ФОРМИРОВАНИЕ ОСНОВ ЗДОРОВОГО ОБРАЗА ЖИЗНИ.</a:t>
            </a:r>
            <a:r>
              <a:rPr lang="en-US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АКТИВНЫЙ ОТДЫХ.</a:t>
            </a:r>
            <a:endParaRPr lang="en-US"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defRPr sz="1200"/>
            </a:pPr>
            <a:r>
              <a: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'ФР-2'!$B$40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'ФР-2'!$D$38:$F$38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'ФР-2'!$D$40:$F$40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61-4132-80AA-3D1AABE78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85191064"/>
        <c:axId val="885191424"/>
        <c:axId val="0"/>
      </c:bar3DChart>
      <c:catAx>
        <c:axId val="885191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5191424"/>
        <c:crosses val="autoZero"/>
        <c:auto val="1"/>
        <c:lblAlgn val="ctr"/>
        <c:lblOffset val="100"/>
        <c:noMultiLvlLbl val="0"/>
      </c:catAx>
      <c:valAx>
        <c:axId val="885191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5191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ФР'!$B$5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'ИТОГ ФР'!$C$4:$E$4</c:f>
              <c:strCache>
                <c:ptCount val="3"/>
                <c:pt idx="0">
                  <c:v>1</c:v>
                </c:pt>
                <c:pt idx="1">
                  <c:v>2</c:v>
                </c:pt>
                <c:pt idx="2">
                  <c:v>ср.ур.</c:v>
                </c:pt>
              </c:strCache>
            </c:strRef>
          </c:cat>
          <c:val>
            <c:numRef>
              <c:f>'ИТОГ ФР'!$C$5:$E$5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4C-4E50-9C6F-6D6F789CA2F2}"/>
            </c:ext>
          </c:extLst>
        </c:ser>
        <c:ser>
          <c:idx val="1"/>
          <c:order val="1"/>
          <c:tx>
            <c:strRef>
              <c:f>'ИТОГ ФР'!$B$6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'ИТОГ ФР'!$C$4:$E$4</c:f>
              <c:strCache>
                <c:ptCount val="3"/>
                <c:pt idx="0">
                  <c:v>1</c:v>
                </c:pt>
                <c:pt idx="1">
                  <c:v>2</c:v>
                </c:pt>
                <c:pt idx="2">
                  <c:v>ср.ур.</c:v>
                </c:pt>
              </c:strCache>
            </c:strRef>
          </c:cat>
          <c:val>
            <c:numRef>
              <c:f>'ИТОГ ФР'!$C$6:$E$6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4C-4E50-9C6F-6D6F789CA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85218784"/>
        <c:axId val="885212664"/>
        <c:axId val="0"/>
      </c:bar3DChart>
      <c:catAx>
        <c:axId val="88521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5212664"/>
        <c:crosses val="autoZero"/>
        <c:auto val="1"/>
        <c:lblAlgn val="ctr"/>
        <c:lblOffset val="100"/>
        <c:noMultiLvlLbl val="0"/>
      </c:catAx>
      <c:valAx>
        <c:axId val="885212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5218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'ОБЩИЙ ИТОГ'!$B$6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'ОБЩИЙ ИТОГ'!$C$5:$H$5</c:f>
              <c:strCache>
                <c:ptCount val="6"/>
                <c:pt idx="0">
                  <c:v>СК</c:v>
                </c:pt>
                <c:pt idx="1">
                  <c:v>ПР</c:v>
                </c:pt>
                <c:pt idx="2">
                  <c:v>РР</c:v>
                </c:pt>
                <c:pt idx="3">
                  <c:v>ХЭ</c:v>
                </c:pt>
                <c:pt idx="4">
                  <c:v>ФР</c:v>
                </c:pt>
                <c:pt idx="5">
                  <c:v>ср.ур.</c:v>
                </c:pt>
              </c:strCache>
            </c:strRef>
          </c:cat>
          <c:val>
            <c:numRef>
              <c:f>'ОБЩИЙ ИТОГ'!$C$6:$H$6</c:f>
              <c:numCache>
                <c:formatCode>0.00</c:formatCode>
                <c:ptCount val="6"/>
                <c:pt idx="0">
                  <c:v>0</c:v>
                </c:pt>
                <c:pt idx="1">
                  <c:v>0.51190476190476186</c:v>
                </c:pt>
                <c:pt idx="2">
                  <c:v>0.14444444444444443</c:v>
                </c:pt>
                <c:pt idx="3">
                  <c:v>0</c:v>
                </c:pt>
                <c:pt idx="4">
                  <c:v>0</c:v>
                </c:pt>
                <c:pt idx="5">
                  <c:v>0.13126984126984126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89-4F55-9F09-9F3B9D8C3DA6}"/>
            </c:ext>
          </c:extLst>
        </c:ser>
        <c:ser>
          <c:idx val="1"/>
          <c:order val="1"/>
          <c:tx>
            <c:strRef>
              <c:f>'ОБЩИЙ ИТОГ'!$B$7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'ОБЩИЙ ИТОГ'!$C$5:$H$5</c:f>
              <c:strCache>
                <c:ptCount val="6"/>
                <c:pt idx="0">
                  <c:v>СК</c:v>
                </c:pt>
                <c:pt idx="1">
                  <c:v>ПР</c:v>
                </c:pt>
                <c:pt idx="2">
                  <c:v>РР</c:v>
                </c:pt>
                <c:pt idx="3">
                  <c:v>ХЭ</c:v>
                </c:pt>
                <c:pt idx="4">
                  <c:v>ФР</c:v>
                </c:pt>
                <c:pt idx="5">
                  <c:v>ср.ур.</c:v>
                </c:pt>
              </c:strCache>
            </c:strRef>
          </c:cat>
          <c:val>
            <c:numRef>
              <c:f>'ОБЩИЙ ИТОГ'!$C$7:$H$7</c:f>
              <c:numCache>
                <c:formatCode>0.00</c:formatCode>
                <c:ptCount val="6"/>
                <c:pt idx="0">
                  <c:v>0</c:v>
                </c:pt>
                <c:pt idx="1">
                  <c:v>0.66666666666666674</c:v>
                </c:pt>
                <c:pt idx="2">
                  <c:v>0.20000000000000004</c:v>
                </c:pt>
                <c:pt idx="3">
                  <c:v>0</c:v>
                </c:pt>
                <c:pt idx="4">
                  <c:v>0</c:v>
                </c:pt>
                <c:pt idx="5">
                  <c:v>0.17333333333333337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89-4F55-9F09-9F3B9D8C3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18311328"/>
        <c:axId val="1018304128"/>
        <c:axId val="0"/>
      </c:bar3DChart>
      <c:catAx>
        <c:axId val="101831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8304128"/>
        <c:crosses val="autoZero"/>
        <c:auto val="1"/>
        <c:lblAlgn val="ctr"/>
        <c:lblOffset val="100"/>
        <c:noMultiLvlLbl val="0"/>
      </c:catAx>
      <c:valAx>
        <c:axId val="1018304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8311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200"/>
              <a:t>ФОРМИРОВАНИЕ БЕЗОПАСНОГО ПОВЕДЕНИЯ</a:t>
            </a:r>
          </a:p>
          <a:p>
            <a:pPr>
              <a:defRPr sz="1200"/>
            </a:pPr>
            <a:r>
              <a:rPr lang="ru-RU" sz="1200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'СК-3'!$B$37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'СК-3'!$D$34:$F$35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'СК-3'!$D$37:$F$37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6A-4495-824A-AA110158D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42006440"/>
        <c:axId val="642006080"/>
        <c:axId val="0"/>
      </c:bar3DChart>
      <c:catAx>
        <c:axId val="642006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42006080"/>
        <c:crosses val="autoZero"/>
        <c:auto val="1"/>
        <c:lblAlgn val="ctr"/>
        <c:lblOffset val="100"/>
        <c:noMultiLvlLbl val="0"/>
      </c:catAx>
      <c:valAx>
        <c:axId val="64200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42006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200"/>
              <a:t>ФОРМИРОВАНИЕ БЕЗОПАСНОГО ПОВЕДЕНИЯ</a:t>
            </a:r>
          </a:p>
          <a:p>
            <a:pPr>
              <a:defRPr sz="1200"/>
            </a:pPr>
            <a:r>
              <a:rPr lang="ru-RU" sz="12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'СК-3'!$B$43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'СК-3'!$D$41:$F$41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'СК-3'!$D$43:$F$43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0-46AC-8521-57C366BC6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42006800"/>
        <c:axId val="642002120"/>
        <c:axId val="0"/>
      </c:bar3DChart>
      <c:catAx>
        <c:axId val="642006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42002120"/>
        <c:crosses val="autoZero"/>
        <c:auto val="1"/>
        <c:lblAlgn val="ctr"/>
        <c:lblOffset val="100"/>
        <c:noMultiLvlLbl val="0"/>
      </c:catAx>
      <c:valAx>
        <c:axId val="642002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42006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'ИТОГ СК'!$B$5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numRef>
              <c:f>'ИТОГ СК'!$C$4:$F$4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'ИТОГ СК'!$C$5:$F$5</c:f>
              <c:numCache>
                <c:formatCode>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67-4307-ADDC-77DF2C45B861}"/>
            </c:ext>
          </c:extLst>
        </c:ser>
        <c:ser>
          <c:idx val="1"/>
          <c:order val="1"/>
          <c:tx>
            <c:strRef>
              <c:f>'ИТОГ СК'!$B$6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numRef>
              <c:f>'ИТОГ СК'!$C$4:$F$4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'ИТОГ СК'!$C$6:$F$6</c:f>
              <c:numCache>
                <c:formatCode>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67-4307-ADDC-77DF2C45B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1071640"/>
        <c:axId val="631069840"/>
      </c:barChart>
      <c:catAx>
        <c:axId val="63107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31069840"/>
        <c:crosses val="autoZero"/>
        <c:auto val="1"/>
        <c:lblAlgn val="ctr"/>
        <c:lblOffset val="100"/>
        <c:noMultiLvlLbl val="0"/>
      </c:catAx>
      <c:valAx>
        <c:axId val="631069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31071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4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 sz="14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СЕНСОРНЫЕ ЭТАЛОНЫ И ПОЗНАВАТЕЛЬНЫЕ ДЕЙСТВИЯ. ОКРУЖАЮЩИЙ МИР. ПРИРОДА.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'ПР-1'!$C$37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'ПР-1'!$E$35:$G$35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'ПР-1'!$E$37:$G$37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67-4820-BA7C-2E5574A87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85177384"/>
        <c:axId val="885171984"/>
        <c:axId val="0"/>
      </c:bar3DChart>
      <c:catAx>
        <c:axId val="885177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5171984"/>
        <c:crosses val="autoZero"/>
        <c:auto val="1"/>
        <c:lblAlgn val="ctr"/>
        <c:lblOffset val="100"/>
        <c:noMultiLvlLbl val="0"/>
      </c:catAx>
      <c:valAx>
        <c:axId val="88517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5177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СЕНСОРНЫЕ ЭТАЛОНЫ И ПОЗНАВАТЕЛЬНЫЕ ДЕЙСТВИЯ. ОКРУЖАЮЩИЙ МИР. ПРИРОДА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'ПР-1'!$C$42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'ПР-1'!$E$40:$G$40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'ПР-1'!$E$42:$G$42</c:f>
              <c:numCache>
                <c:formatCode>0.0</c:formatCode>
                <c:ptCount val="3"/>
                <c:pt idx="0">
                  <c:v>33.333333333333336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84-4BA2-BA6D-66F9CE49F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85175584"/>
        <c:axId val="885166944"/>
        <c:axId val="0"/>
      </c:bar3DChart>
      <c:catAx>
        <c:axId val="8851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5166944"/>
        <c:crosses val="autoZero"/>
        <c:auto val="1"/>
        <c:lblAlgn val="ctr"/>
        <c:lblOffset val="100"/>
        <c:noMultiLvlLbl val="0"/>
      </c:catAx>
      <c:valAx>
        <c:axId val="885166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5175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microsoft.com/office/2007/relationships/hdphoto" Target="../media/hdphoto1.wdp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image" Target="../media/image22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2" Type="http://schemas.openxmlformats.org/officeDocument/2006/relationships/chart" Target="../charts/chart35.xml"/><Relationship Id="rId1" Type="http://schemas.openxmlformats.org/officeDocument/2006/relationships/chart" Target="../charts/chart34.xml"/><Relationship Id="rId5" Type="http://schemas.openxmlformats.org/officeDocument/2006/relationships/image" Target="../media/image23.png"/><Relationship Id="rId4" Type="http://schemas.openxmlformats.org/officeDocument/2006/relationships/chart" Target="../charts/chart3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23</xdr:row>
      <xdr:rowOff>185815</xdr:rowOff>
    </xdr:from>
    <xdr:to>
      <xdr:col>8</xdr:col>
      <xdr:colOff>59391</xdr:colOff>
      <xdr:row>45</xdr:row>
      <xdr:rowOff>98690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1A655EE-56FF-409C-9754-4E177D5F5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" y="5176915"/>
          <a:ext cx="4421841" cy="4161025"/>
        </a:xfrm>
        <a:prstGeom prst="rect">
          <a:avLst/>
        </a:prstGeom>
      </xdr:spPr>
    </xdr:pic>
    <xdr:clientData/>
  </xdr:twoCellAnchor>
  <xdr:twoCellAnchor editAs="oneCell">
    <xdr:from>
      <xdr:col>4</xdr:col>
      <xdr:colOff>471322</xdr:colOff>
      <xdr:row>3</xdr:row>
      <xdr:rowOff>180975</xdr:rowOff>
    </xdr:from>
    <xdr:to>
      <xdr:col>6</xdr:col>
      <xdr:colOff>372129</xdr:colOff>
      <xdr:row>8</xdr:row>
      <xdr:rowOff>52219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2723E20-805C-4079-A34F-4399F97BB9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10" t="47574" r="23606"/>
        <a:stretch/>
      </xdr:blipFill>
      <xdr:spPr>
        <a:xfrm>
          <a:off x="3100222" y="895350"/>
          <a:ext cx="1215257" cy="823744"/>
        </a:xfrm>
        <a:prstGeom prst="rect">
          <a:avLst/>
        </a:prstGeom>
      </xdr:spPr>
    </xdr:pic>
    <xdr:clientData/>
  </xdr:twoCellAnchor>
  <xdr:twoCellAnchor editAs="oneCell">
    <xdr:from>
      <xdr:col>2</xdr:col>
      <xdr:colOff>33377</xdr:colOff>
      <xdr:row>4</xdr:row>
      <xdr:rowOff>47625</xdr:rowOff>
    </xdr:from>
    <xdr:to>
      <xdr:col>4</xdr:col>
      <xdr:colOff>276225</xdr:colOff>
      <xdr:row>8</xdr:row>
      <xdr:rowOff>9525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562A24B0-E31A-A202-B9E6-0DFEC2213C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872" r="18383" b="56250"/>
        <a:stretch/>
      </xdr:blipFill>
      <xdr:spPr>
        <a:xfrm>
          <a:off x="1347827" y="952500"/>
          <a:ext cx="1557298" cy="7239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51954</xdr:colOff>
      <xdr:row>39</xdr:row>
      <xdr:rowOff>61480</xdr:rowOff>
    </xdr:from>
    <xdr:to>
      <xdr:col>17</xdr:col>
      <xdr:colOff>153658</xdr:colOff>
      <xdr:row>59</xdr:row>
      <xdr:rowOff>34637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14FB8250-8B73-1E0D-D11C-723DD6A992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78727</xdr:colOff>
      <xdr:row>38</xdr:row>
      <xdr:rowOff>76634</xdr:rowOff>
    </xdr:from>
    <xdr:to>
      <xdr:col>32</xdr:col>
      <xdr:colOff>329045</xdr:colOff>
      <xdr:row>59</xdr:row>
      <xdr:rowOff>7899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2930F1F1-C6A7-FDE3-C899-48EF167FFB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575985</xdr:colOff>
      <xdr:row>35</xdr:row>
      <xdr:rowOff>138546</xdr:rowOff>
    </xdr:from>
    <xdr:to>
      <xdr:col>23</xdr:col>
      <xdr:colOff>270266</xdr:colOff>
      <xdr:row>67</xdr:row>
      <xdr:rowOff>138546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7CF9D36A-3BC6-40DB-907B-9C7787C73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4076" y="8849591"/>
          <a:ext cx="4300917" cy="6650182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434068</xdr:colOff>
      <xdr:row>31</xdr:row>
      <xdr:rowOff>158523</xdr:rowOff>
    </xdr:from>
    <xdr:to>
      <xdr:col>15</xdr:col>
      <xdr:colOff>183696</xdr:colOff>
      <xdr:row>43</xdr:row>
      <xdr:rowOff>136071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29E27C6E-A0B1-6BF3-372F-1928F27282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69395</xdr:colOff>
      <xdr:row>37</xdr:row>
      <xdr:rowOff>187098</xdr:rowOff>
    </xdr:from>
    <xdr:to>
      <xdr:col>22</xdr:col>
      <xdr:colOff>421822</xdr:colOff>
      <xdr:row>51</xdr:row>
      <xdr:rowOff>54428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EE8ADC89-D247-0EDD-D1F6-084B0B769F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21</xdr:col>
      <xdr:colOff>444915</xdr:colOff>
      <xdr:row>31</xdr:row>
      <xdr:rowOff>163284</xdr:rowOff>
    </xdr:from>
    <xdr:to>
      <xdr:col>26</xdr:col>
      <xdr:colOff>253565</xdr:colOff>
      <xdr:row>53</xdr:row>
      <xdr:rowOff>73478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1B401994-A488-4121-9010-71BF7AA58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9486" y="7633605"/>
          <a:ext cx="2951900" cy="4604659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392132</xdr:colOff>
      <xdr:row>44</xdr:row>
      <xdr:rowOff>121227</xdr:rowOff>
    </xdr:from>
    <xdr:to>
      <xdr:col>12</xdr:col>
      <xdr:colOff>604323</xdr:colOff>
      <xdr:row>63</xdr:row>
      <xdr:rowOff>80776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54BD97C2-1B81-BE01-237A-D9A4B7CC66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235649</xdr:colOff>
      <xdr:row>44</xdr:row>
      <xdr:rowOff>103910</xdr:rowOff>
    </xdr:from>
    <xdr:to>
      <xdr:col>22</xdr:col>
      <xdr:colOff>121227</xdr:colOff>
      <xdr:row>63</xdr:row>
      <xdr:rowOff>63459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E3A090CA-253C-72B1-4A1F-0CE8E4734C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22</xdr:col>
      <xdr:colOff>34636</xdr:colOff>
      <xdr:row>35</xdr:row>
      <xdr:rowOff>51955</xdr:rowOff>
    </xdr:from>
    <xdr:to>
      <xdr:col>27</xdr:col>
      <xdr:colOff>461903</xdr:colOff>
      <xdr:row>64</xdr:row>
      <xdr:rowOff>96646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47B3945E-34F7-4660-ACED-1706A6022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53363" y="9022773"/>
          <a:ext cx="3717722" cy="5863600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425223</xdr:colOff>
      <xdr:row>32</xdr:row>
      <xdr:rowOff>118381</xdr:rowOff>
    </xdr:from>
    <xdr:to>
      <xdr:col>17</xdr:col>
      <xdr:colOff>74840</xdr:colOff>
      <xdr:row>47</xdr:row>
      <xdr:rowOff>153077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3545877A-5EF3-89CD-695B-358030FDB9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285750</xdr:colOff>
      <xdr:row>39</xdr:row>
      <xdr:rowOff>257854</xdr:rowOff>
    </xdr:from>
    <xdr:to>
      <xdr:col>25</xdr:col>
      <xdr:colOff>588508</xdr:colOff>
      <xdr:row>59</xdr:row>
      <xdr:rowOff>30614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D99B951A-62F7-7149-ADAC-A29AD4804C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26</xdr:col>
      <xdr:colOff>214313</xdr:colOff>
      <xdr:row>36</xdr:row>
      <xdr:rowOff>59321</xdr:rowOff>
    </xdr:from>
    <xdr:to>
      <xdr:col>30</xdr:col>
      <xdr:colOff>481169</xdr:colOff>
      <xdr:row>59</xdr:row>
      <xdr:rowOff>27712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24050C76-D122-4149-AEDD-955D0398C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35688" y="9322384"/>
          <a:ext cx="2933856" cy="4778516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212271</xdr:colOff>
      <xdr:row>31</xdr:row>
      <xdr:rowOff>71437</xdr:rowOff>
    </xdr:from>
    <xdr:to>
      <xdr:col>14</xdr:col>
      <xdr:colOff>560614</xdr:colOff>
      <xdr:row>42</xdr:row>
      <xdr:rowOff>26534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37E6EF12-257A-226F-762B-C8F00249D9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621847</xdr:colOff>
      <xdr:row>31</xdr:row>
      <xdr:rowOff>41502</xdr:rowOff>
    </xdr:from>
    <xdr:to>
      <xdr:col>24</xdr:col>
      <xdr:colOff>273504</xdr:colOff>
      <xdr:row>42</xdr:row>
      <xdr:rowOff>4763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5C0F10C0-F164-B3CF-7646-943B7269A0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13</xdr:col>
      <xdr:colOff>455844</xdr:colOff>
      <xdr:row>37</xdr:row>
      <xdr:rowOff>108856</xdr:rowOff>
    </xdr:from>
    <xdr:to>
      <xdr:col>18</xdr:col>
      <xdr:colOff>68038</xdr:colOff>
      <xdr:row>48</xdr:row>
      <xdr:rowOff>183026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4F81E78E-FE90-44B8-BF9F-BF550AEFD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39380" y="9225642"/>
          <a:ext cx="2877908" cy="240099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402646</xdr:colOff>
      <xdr:row>31</xdr:row>
      <xdr:rowOff>104773</xdr:rowOff>
    </xdr:from>
    <xdr:to>
      <xdr:col>17</xdr:col>
      <xdr:colOff>0</xdr:colOff>
      <xdr:row>46</xdr:row>
      <xdr:rowOff>121228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45B1DBC6-6D86-A640-C079-883FFEC9C1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283894</xdr:colOff>
      <xdr:row>38</xdr:row>
      <xdr:rowOff>42923</xdr:rowOff>
    </xdr:from>
    <xdr:to>
      <xdr:col>26</xdr:col>
      <xdr:colOff>539338</xdr:colOff>
      <xdr:row>56</xdr:row>
      <xdr:rowOff>168360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51294329-078D-8B11-F9CB-A03C128430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27</xdr:col>
      <xdr:colOff>69273</xdr:colOff>
      <xdr:row>37</xdr:row>
      <xdr:rowOff>311728</xdr:rowOff>
    </xdr:from>
    <xdr:to>
      <xdr:col>30</xdr:col>
      <xdr:colOff>642598</xdr:colOff>
      <xdr:row>58</xdr:row>
      <xdr:rowOff>171459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A2672182-0629-4FE4-AF7F-B6990FC77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19273" y="10165773"/>
          <a:ext cx="2547598" cy="4310504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7</xdr:row>
      <xdr:rowOff>52387</xdr:rowOff>
    </xdr:from>
    <xdr:to>
      <xdr:col>7</xdr:col>
      <xdr:colOff>219074</xdr:colOff>
      <xdr:row>25</xdr:row>
      <xdr:rowOff>47625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9C52BC4D-9081-EDE3-B818-7AC3420D93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206190</xdr:colOff>
      <xdr:row>32</xdr:row>
      <xdr:rowOff>8124</xdr:rowOff>
    </xdr:from>
    <xdr:to>
      <xdr:col>13</xdr:col>
      <xdr:colOff>56031</xdr:colOff>
      <xdr:row>42</xdr:row>
      <xdr:rowOff>36698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7ADDEB6A-EB0D-39B9-2AA7-ABE493C6DA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212912</xdr:colOff>
      <xdr:row>32</xdr:row>
      <xdr:rowOff>27175</xdr:rowOff>
    </xdr:from>
    <xdr:to>
      <xdr:col>19</xdr:col>
      <xdr:colOff>190500</xdr:colOff>
      <xdr:row>42</xdr:row>
      <xdr:rowOff>55749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466E2E47-EA16-ED90-5DA8-218A819B3D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224117</xdr:colOff>
      <xdr:row>38</xdr:row>
      <xdr:rowOff>22921</xdr:rowOff>
    </xdr:from>
    <xdr:to>
      <xdr:col>2</xdr:col>
      <xdr:colOff>754081</xdr:colOff>
      <xdr:row>42</xdr:row>
      <xdr:rowOff>112057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3E3FFF5-9417-A356-E725-D5AA8EED4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117" y="9256568"/>
          <a:ext cx="1852258" cy="104163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485775</xdr:colOff>
      <xdr:row>41</xdr:row>
      <xdr:rowOff>147637</xdr:rowOff>
    </xdr:from>
    <xdr:to>
      <xdr:col>6</xdr:col>
      <xdr:colOff>200025</xdr:colOff>
      <xdr:row>56</xdr:row>
      <xdr:rowOff>33337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A5C8B21E-448B-9277-1D96-F32C0321A8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390525</xdr:colOff>
      <xdr:row>41</xdr:row>
      <xdr:rowOff>138112</xdr:rowOff>
    </xdr:from>
    <xdr:to>
      <xdr:col>14</xdr:col>
      <xdr:colOff>38100</xdr:colOff>
      <xdr:row>56</xdr:row>
      <xdr:rowOff>23812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C2415FBA-C7B4-DEB8-3441-AB6D990890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3</xdr:col>
      <xdr:colOff>485775</xdr:colOff>
      <xdr:row>53</xdr:row>
      <xdr:rowOff>161925</xdr:rowOff>
    </xdr:from>
    <xdr:to>
      <xdr:col>9</xdr:col>
      <xdr:colOff>48255</xdr:colOff>
      <xdr:row>76</xdr:row>
      <xdr:rowOff>133350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287F8823-CC6B-4F3C-BF1F-EEBD58C6D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12458700"/>
          <a:ext cx="3601080" cy="4352925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536863</xdr:colOff>
      <xdr:row>32</xdr:row>
      <xdr:rowOff>69272</xdr:rowOff>
    </xdr:from>
    <xdr:to>
      <xdr:col>11</xdr:col>
      <xdr:colOff>515216</xdr:colOff>
      <xdr:row>42</xdr:row>
      <xdr:rowOff>131362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631CAA16-49F7-4AEE-9CEF-3F769BD9B0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69" r="64830" b="64167"/>
        <a:stretch/>
      </xdr:blipFill>
      <xdr:spPr>
        <a:xfrm>
          <a:off x="6113318" y="8503227"/>
          <a:ext cx="2679989" cy="1967090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18</xdr:col>
      <xdr:colOff>277090</xdr:colOff>
      <xdr:row>31</xdr:row>
      <xdr:rowOff>103437</xdr:rowOff>
    </xdr:from>
    <xdr:to>
      <xdr:col>22</xdr:col>
      <xdr:colOff>417369</xdr:colOff>
      <xdr:row>44</xdr:row>
      <xdr:rowOff>155863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3603FA33-63EC-75DD-B8DC-374493ED3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83045" y="8346892"/>
          <a:ext cx="2391642" cy="2528926"/>
        </a:xfrm>
        <a:prstGeom prst="rect">
          <a:avLst/>
        </a:prstGeom>
      </xdr:spPr>
    </xdr:pic>
    <xdr:clientData/>
  </xdr:twoCellAnchor>
  <xdr:twoCellAnchor editAs="oneCell">
    <xdr:from>
      <xdr:col>13</xdr:col>
      <xdr:colOff>34636</xdr:colOff>
      <xdr:row>33</xdr:row>
      <xdr:rowOff>16234</xdr:rowOff>
    </xdr:from>
    <xdr:to>
      <xdr:col>17</xdr:col>
      <xdr:colOff>60725</xdr:colOff>
      <xdr:row>43</xdr:row>
      <xdr:rowOff>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4B5978CC-C9E0-4A83-A3EE-E0742E41A2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30" t="68056" r="61408" b="4305"/>
        <a:stretch>
          <a:fillRect/>
        </a:stretch>
      </xdr:blipFill>
      <xdr:spPr>
        <a:xfrm>
          <a:off x="9663545" y="8640689"/>
          <a:ext cx="2727725" cy="1888766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0</xdr:colOff>
      <xdr:row>30</xdr:row>
      <xdr:rowOff>103910</xdr:rowOff>
    </xdr:from>
    <xdr:to>
      <xdr:col>1</xdr:col>
      <xdr:colOff>1768079</xdr:colOff>
      <xdr:row>38</xdr:row>
      <xdr:rowOff>73834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C0CDD8A8-EB90-42A8-BFFA-5F49E7A590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34156" r="61484" b="31050"/>
        <a:stretch>
          <a:fillRect/>
        </a:stretch>
      </xdr:blipFill>
      <xdr:spPr>
        <a:xfrm>
          <a:off x="0" y="8156865"/>
          <a:ext cx="2426170" cy="1493924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1905001</xdr:colOff>
      <xdr:row>30</xdr:row>
      <xdr:rowOff>132371</xdr:rowOff>
    </xdr:from>
    <xdr:to>
      <xdr:col>7</xdr:col>
      <xdr:colOff>417427</xdr:colOff>
      <xdr:row>41</xdr:row>
      <xdr:rowOff>138547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119204D8-FA9E-48CE-82BB-3CBFF0962F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1408" t="36667" b="35139"/>
        <a:stretch>
          <a:fillRect/>
        </a:stretch>
      </xdr:blipFill>
      <xdr:spPr>
        <a:xfrm>
          <a:off x="2563092" y="8185326"/>
          <a:ext cx="3430790" cy="2101676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16121</xdr:colOff>
      <xdr:row>0</xdr:row>
      <xdr:rowOff>0</xdr:rowOff>
    </xdr:from>
    <xdr:to>
      <xdr:col>1</xdr:col>
      <xdr:colOff>18319</xdr:colOff>
      <xdr:row>3</xdr:row>
      <xdr:rowOff>43266</xdr:rowOff>
    </xdr:to>
    <xdr:pic>
      <xdr:nvPicPr>
        <xdr:cNvPr id="2" name="Рисунок 1" descr="Открытая папка">
          <a:extLst>
            <a:ext uri="{FF2B5EF4-FFF2-40B4-BE49-F238E27FC236}">
              <a16:creationId xmlns:a16="http://schemas.microsoft.com/office/drawing/2014/main" id="{1D40EF38-750B-4AC6-ACAA-8ECAFE469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121" y="0"/>
          <a:ext cx="697523" cy="61476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432954</xdr:colOff>
      <xdr:row>31</xdr:row>
      <xdr:rowOff>86590</xdr:rowOff>
    </xdr:from>
    <xdr:to>
      <xdr:col>13</xdr:col>
      <xdr:colOff>571500</xdr:colOff>
      <xdr:row>41</xdr:row>
      <xdr:rowOff>173180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1A0DBBC3-8252-4E3F-A1A2-CD81841177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173182</xdr:colOff>
      <xdr:row>31</xdr:row>
      <xdr:rowOff>51955</xdr:rowOff>
    </xdr:from>
    <xdr:to>
      <xdr:col>21</xdr:col>
      <xdr:colOff>398319</xdr:colOff>
      <xdr:row>42</xdr:row>
      <xdr:rowOff>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ADC54455-6FEE-417C-B438-9DF62831F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277091</xdr:colOff>
      <xdr:row>30</xdr:row>
      <xdr:rowOff>114516</xdr:rowOff>
    </xdr:from>
    <xdr:to>
      <xdr:col>20</xdr:col>
      <xdr:colOff>121226</xdr:colOff>
      <xdr:row>70</xdr:row>
      <xdr:rowOff>51956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E8F799F4-9852-43F0-B779-A0DAF4A048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673" b="50608"/>
        <a:stretch/>
      </xdr:blipFill>
      <xdr:spPr>
        <a:xfrm>
          <a:off x="10131136" y="7665243"/>
          <a:ext cx="4450772" cy="8042349"/>
        </a:xfrm>
        <a:prstGeom prst="rect">
          <a:avLst/>
        </a:prstGeom>
      </xdr:spPr>
    </xdr:pic>
    <xdr:clientData/>
  </xdr:twoCellAnchor>
  <xdr:twoCellAnchor>
    <xdr:from>
      <xdr:col>2</xdr:col>
      <xdr:colOff>90300</xdr:colOff>
      <xdr:row>45</xdr:row>
      <xdr:rowOff>176894</xdr:rowOff>
    </xdr:from>
    <xdr:to>
      <xdr:col>13</xdr:col>
      <xdr:colOff>484910</xdr:colOff>
      <xdr:row>71</xdr:row>
      <xdr:rowOff>55665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1A560DDE-512F-A21D-DA4E-40201C70CE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561604</xdr:colOff>
      <xdr:row>45</xdr:row>
      <xdr:rowOff>103909</xdr:rowOff>
    </xdr:from>
    <xdr:to>
      <xdr:col>31</xdr:col>
      <xdr:colOff>298123</xdr:colOff>
      <xdr:row>70</xdr:row>
      <xdr:rowOff>173180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3299C070-4FD1-84AD-574E-2CA4B506BA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43</xdr:row>
      <xdr:rowOff>157162</xdr:rowOff>
    </xdr:from>
    <xdr:to>
      <xdr:col>6</xdr:col>
      <xdr:colOff>285750</xdr:colOff>
      <xdr:row>58</xdr:row>
      <xdr:rowOff>42862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D9C9F315-A482-C378-BA41-4C6FF2A8ED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561975</xdr:colOff>
      <xdr:row>59</xdr:row>
      <xdr:rowOff>61912</xdr:rowOff>
    </xdr:from>
    <xdr:to>
      <xdr:col>6</xdr:col>
      <xdr:colOff>276225</xdr:colOff>
      <xdr:row>73</xdr:row>
      <xdr:rowOff>138112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78781DD2-68C1-FFFB-CB42-C60737E92C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114300</xdr:colOff>
      <xdr:row>43</xdr:row>
      <xdr:rowOff>176212</xdr:rowOff>
    </xdr:from>
    <xdr:to>
      <xdr:col>14</xdr:col>
      <xdr:colOff>419100</xdr:colOff>
      <xdr:row>58</xdr:row>
      <xdr:rowOff>61912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9B190469-5FA2-445A-9FAA-B0399C2369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85725</xdr:colOff>
      <xdr:row>59</xdr:row>
      <xdr:rowOff>100012</xdr:rowOff>
    </xdr:from>
    <xdr:to>
      <xdr:col>14</xdr:col>
      <xdr:colOff>390525</xdr:colOff>
      <xdr:row>73</xdr:row>
      <xdr:rowOff>176212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D55550FB-CAA1-9246-E740-84F390BAC2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333375</xdr:colOff>
      <xdr:row>67</xdr:row>
      <xdr:rowOff>85725</xdr:rowOff>
    </xdr:from>
    <xdr:to>
      <xdr:col>7</xdr:col>
      <xdr:colOff>403061</xdr:colOff>
      <xdr:row>80</xdr:row>
      <xdr:rowOff>114300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C49DB011-71CA-44F9-8D39-A2F76210D1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121" b="50176"/>
        <a:stretch/>
      </xdr:blipFill>
      <xdr:spPr>
        <a:xfrm>
          <a:off x="4905375" y="15306675"/>
          <a:ext cx="1565111" cy="2505075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76199</xdr:colOff>
      <xdr:row>8</xdr:row>
      <xdr:rowOff>52386</xdr:rowOff>
    </xdr:from>
    <xdr:to>
      <xdr:col>7</xdr:col>
      <xdr:colOff>333374</xdr:colOff>
      <xdr:row>26</xdr:row>
      <xdr:rowOff>76199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E9AB2527-3A38-259D-6C9D-0162728349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1316182</xdr:colOff>
      <xdr:row>47</xdr:row>
      <xdr:rowOff>138546</xdr:rowOff>
    </xdr:from>
    <xdr:to>
      <xdr:col>15</xdr:col>
      <xdr:colOff>112567</xdr:colOff>
      <xdr:row>78</xdr:row>
      <xdr:rowOff>49479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5FB14051-D1A5-6A03-3D9F-AEEE2216C3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203455</xdr:colOff>
      <xdr:row>47</xdr:row>
      <xdr:rowOff>173183</xdr:rowOff>
    </xdr:from>
    <xdr:to>
      <xdr:col>37</xdr:col>
      <xdr:colOff>373579</xdr:colOff>
      <xdr:row>78</xdr:row>
      <xdr:rowOff>84116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1883260F-940D-3031-D38B-BE198AA176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14</xdr:col>
      <xdr:colOff>381000</xdr:colOff>
      <xdr:row>30</xdr:row>
      <xdr:rowOff>206187</xdr:rowOff>
    </xdr:from>
    <xdr:to>
      <xdr:col>26</xdr:col>
      <xdr:colOff>356231</xdr:colOff>
      <xdr:row>77</xdr:row>
      <xdr:rowOff>82693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3896AD7-9D5E-4E03-839C-D52C8F123E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193" b="48265"/>
        <a:stretch/>
      </xdr:blipFill>
      <xdr:spPr>
        <a:xfrm>
          <a:off x="10910455" y="7808869"/>
          <a:ext cx="7872321" cy="9730551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346821</xdr:colOff>
      <xdr:row>32</xdr:row>
      <xdr:rowOff>70876</xdr:rowOff>
    </xdr:from>
    <xdr:to>
      <xdr:col>15</xdr:col>
      <xdr:colOff>112059</xdr:colOff>
      <xdr:row>46</xdr:row>
      <xdr:rowOff>91327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2E6A91D2-CC99-40D4-2388-B3C4DE53E0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380999</xdr:colOff>
      <xdr:row>32</xdr:row>
      <xdr:rowOff>56868</xdr:rowOff>
    </xdr:from>
    <xdr:to>
      <xdr:col>24</xdr:col>
      <xdr:colOff>76006</xdr:colOff>
      <xdr:row>46</xdr:row>
      <xdr:rowOff>77319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F144B8B3-F5A5-8E56-91E5-8261A13B32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1333501</xdr:colOff>
      <xdr:row>40</xdr:row>
      <xdr:rowOff>44823</xdr:rowOff>
    </xdr:from>
    <xdr:to>
      <xdr:col>4</xdr:col>
      <xdr:colOff>279450</xdr:colOff>
      <xdr:row>53</xdr:row>
      <xdr:rowOff>67838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E20390D4-9212-473C-B3A1-34A9FE34F3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930" b="48065"/>
        <a:stretch/>
      </xdr:blipFill>
      <xdr:spPr>
        <a:xfrm>
          <a:off x="1994648" y="9749117"/>
          <a:ext cx="2218067" cy="2499515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7</xdr:row>
      <xdr:rowOff>80962</xdr:rowOff>
    </xdr:from>
    <xdr:to>
      <xdr:col>5</xdr:col>
      <xdr:colOff>171450</xdr:colOff>
      <xdr:row>23</xdr:row>
      <xdr:rowOff>76200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7113078B-9E79-5ADF-0B51-81DE56C4CB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638174</xdr:colOff>
      <xdr:row>8</xdr:row>
      <xdr:rowOff>138111</xdr:rowOff>
    </xdr:from>
    <xdr:to>
      <xdr:col>7</xdr:col>
      <xdr:colOff>342899</xdr:colOff>
      <xdr:row>25</xdr:row>
      <xdr:rowOff>104774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530FC6AE-E5AB-8C6C-5E00-E05315F5B5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389890</xdr:colOff>
      <xdr:row>45</xdr:row>
      <xdr:rowOff>179070</xdr:rowOff>
    </xdr:from>
    <xdr:to>
      <xdr:col>8</xdr:col>
      <xdr:colOff>307975</xdr:colOff>
      <xdr:row>67</xdr:row>
      <xdr:rowOff>71120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76835</xdr:colOff>
      <xdr:row>45</xdr:row>
      <xdr:rowOff>180340</xdr:rowOff>
    </xdr:from>
    <xdr:to>
      <xdr:col>21</xdr:col>
      <xdr:colOff>299720</xdr:colOff>
      <xdr:row>67</xdr:row>
      <xdr:rowOff>69215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54429</xdr:colOff>
      <xdr:row>33</xdr:row>
      <xdr:rowOff>142192</xdr:rowOff>
    </xdr:from>
    <xdr:to>
      <xdr:col>22</xdr:col>
      <xdr:colOff>154561</xdr:colOff>
      <xdr:row>43</xdr:row>
      <xdr:rowOff>163285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B8777ABF-3D0A-45BA-AD95-9563F5D582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26" t="36803" r="6569" b="14613"/>
        <a:stretch/>
      </xdr:blipFill>
      <xdr:spPr>
        <a:xfrm>
          <a:off x="5674179" y="8782728"/>
          <a:ext cx="7937846" cy="2497593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481330</xdr:colOff>
      <xdr:row>46</xdr:row>
      <xdr:rowOff>13970</xdr:rowOff>
    </xdr:from>
    <xdr:to>
      <xdr:col>5</xdr:col>
      <xdr:colOff>523875</xdr:colOff>
      <xdr:row>62</xdr:row>
      <xdr:rowOff>125095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59690</xdr:colOff>
      <xdr:row>45</xdr:row>
      <xdr:rowOff>173355</xdr:rowOff>
    </xdr:from>
    <xdr:to>
      <xdr:col>14</xdr:col>
      <xdr:colOff>190500</xdr:colOff>
      <xdr:row>62</xdr:row>
      <xdr:rowOff>78740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340178</xdr:colOff>
      <xdr:row>32</xdr:row>
      <xdr:rowOff>175009</xdr:rowOff>
    </xdr:from>
    <xdr:to>
      <xdr:col>13</xdr:col>
      <xdr:colOff>341831</xdr:colOff>
      <xdr:row>44</xdr:row>
      <xdr:rowOff>108857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692C0072-A7C4-4775-862A-4704BACA1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6464" y="8067152"/>
          <a:ext cx="3770831" cy="2777741"/>
        </a:xfrm>
        <a:prstGeom prst="rect">
          <a:avLst/>
        </a:prstGeom>
        <a:noFill/>
        <a:effectLst>
          <a:outerShdw blurRad="50800" dist="38100" algn="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380999</xdr:colOff>
      <xdr:row>34</xdr:row>
      <xdr:rowOff>86591</xdr:rowOff>
    </xdr:from>
    <xdr:to>
      <xdr:col>19</xdr:col>
      <xdr:colOff>190499</xdr:colOff>
      <xdr:row>52</xdr:row>
      <xdr:rowOff>103910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467179</xdr:colOff>
      <xdr:row>56</xdr:row>
      <xdr:rowOff>1928</xdr:rowOff>
    </xdr:from>
    <xdr:to>
      <xdr:col>19</xdr:col>
      <xdr:colOff>229005</xdr:colOff>
      <xdr:row>76</xdr:row>
      <xdr:rowOff>133562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169976</xdr:colOff>
      <xdr:row>43</xdr:row>
      <xdr:rowOff>51954</xdr:rowOff>
    </xdr:from>
    <xdr:to>
      <xdr:col>6</xdr:col>
      <xdr:colOff>69272</xdr:colOff>
      <xdr:row>80</xdr:row>
      <xdr:rowOff>186041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5DED82C-8B07-4F1B-998C-8A007B01E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49" y="11499272"/>
          <a:ext cx="4852296" cy="7182587"/>
        </a:xfrm>
        <a:prstGeom prst="rect">
          <a:avLst/>
        </a:prstGeom>
        <a:noFill/>
        <a:effectLst>
          <a:outerShdw blurRad="50800" dist="38100" algn="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231403</xdr:colOff>
      <xdr:row>8</xdr:row>
      <xdr:rowOff>170048</xdr:rowOff>
    </xdr:from>
    <xdr:to>
      <xdr:col>6</xdr:col>
      <xdr:colOff>123267</xdr:colOff>
      <xdr:row>27</xdr:row>
      <xdr:rowOff>100853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15151</xdr:colOff>
      <xdr:row>44</xdr:row>
      <xdr:rowOff>83125</xdr:rowOff>
    </xdr:from>
    <xdr:to>
      <xdr:col>12</xdr:col>
      <xdr:colOff>458931</xdr:colOff>
      <xdr:row>64</xdr:row>
      <xdr:rowOff>177511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A558ED9E-87CE-60CE-E624-9FB76FA304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632111</xdr:colOff>
      <xdr:row>44</xdr:row>
      <xdr:rowOff>72301</xdr:rowOff>
    </xdr:from>
    <xdr:to>
      <xdr:col>24</xdr:col>
      <xdr:colOff>432953</xdr:colOff>
      <xdr:row>64</xdr:row>
      <xdr:rowOff>166687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2758AC6E-F893-B210-DF11-D81E72C0EC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25</xdr:col>
      <xdr:colOff>304345</xdr:colOff>
      <xdr:row>34</xdr:row>
      <xdr:rowOff>90640</xdr:rowOff>
    </xdr:from>
    <xdr:to>
      <xdr:col>31</xdr:col>
      <xdr:colOff>428623</xdr:colOff>
      <xdr:row>67</xdr:row>
      <xdr:rowOff>61841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BF8CC88B-8913-4571-811B-971D84957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6033" y="8496453"/>
          <a:ext cx="3981903" cy="6686326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391204</xdr:colOff>
      <xdr:row>44</xdr:row>
      <xdr:rowOff>176211</xdr:rowOff>
    </xdr:from>
    <xdr:to>
      <xdr:col>14</xdr:col>
      <xdr:colOff>381000</xdr:colOff>
      <xdr:row>74</xdr:row>
      <xdr:rowOff>142875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C924BCB5-C50D-42B9-C093-25E4AB9451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221114</xdr:colOff>
      <xdr:row>44</xdr:row>
      <xdr:rowOff>111578</xdr:rowOff>
    </xdr:from>
    <xdr:to>
      <xdr:col>39</xdr:col>
      <xdr:colOff>210910</xdr:colOff>
      <xdr:row>74</xdr:row>
      <xdr:rowOff>99780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39CFA8DC-FB91-7F51-5435-4E4BF129BB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142874</xdr:colOff>
      <xdr:row>33</xdr:row>
      <xdr:rowOff>71441</xdr:rowOff>
    </xdr:from>
    <xdr:to>
      <xdr:col>23</xdr:col>
      <xdr:colOff>597341</xdr:colOff>
      <xdr:row>77</xdr:row>
      <xdr:rowOff>119064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E087A49-994E-4B95-856E-9D3D9DDB3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72812" y="8786816"/>
          <a:ext cx="5597967" cy="9072561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642937</xdr:colOff>
      <xdr:row>9</xdr:row>
      <xdr:rowOff>71437</xdr:rowOff>
    </xdr:from>
    <xdr:to>
      <xdr:col>5</xdr:col>
      <xdr:colOff>76200</xdr:colOff>
      <xdr:row>25</xdr:row>
      <xdr:rowOff>28575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760A7EAC-AD28-977C-8B72-E3E1FF0203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24B78-2983-4625-AE56-89A06E36D4E6}">
  <sheetPr codeName="Лист1"/>
  <dimension ref="A1:I89"/>
  <sheetViews>
    <sheetView view="pageLayout" zoomScale="115" zoomScaleNormal="100" zoomScalePageLayoutView="115" workbookViewId="0">
      <selection activeCell="I20" sqref="I20"/>
    </sheetView>
  </sheetViews>
  <sheetFormatPr defaultRowHeight="14.5" x14ac:dyDescent="0.35"/>
  <sheetData>
    <row r="1" spans="1:9" ht="18" x14ac:dyDescent="0.4">
      <c r="A1" s="170" t="s">
        <v>55</v>
      </c>
      <c r="B1" s="170"/>
      <c r="C1" s="170"/>
      <c r="D1" s="170"/>
      <c r="E1" s="170"/>
      <c r="F1" s="170"/>
      <c r="G1" s="170"/>
      <c r="H1" s="170"/>
      <c r="I1" s="170"/>
    </row>
    <row r="2" spans="1:9" ht="18" x14ac:dyDescent="0.4">
      <c r="A2" s="170" t="s">
        <v>56</v>
      </c>
      <c r="B2" s="170"/>
      <c r="C2" s="170"/>
      <c r="D2" s="170"/>
      <c r="E2" s="170"/>
      <c r="F2" s="170"/>
      <c r="G2" s="170"/>
      <c r="H2" s="170"/>
      <c r="I2" s="170"/>
    </row>
    <row r="3" spans="1:9" ht="18" x14ac:dyDescent="0.4">
      <c r="A3" s="170" t="s">
        <v>57</v>
      </c>
      <c r="B3" s="170"/>
      <c r="C3" s="170"/>
      <c r="D3" s="170"/>
      <c r="E3" s="170"/>
      <c r="F3" s="170"/>
      <c r="G3" s="170"/>
      <c r="H3" s="170"/>
      <c r="I3" s="170"/>
    </row>
    <row r="4" spans="1:9" x14ac:dyDescent="0.35">
      <c r="A4" s="47"/>
      <c r="B4" s="47"/>
      <c r="C4" s="47"/>
      <c r="D4" s="47"/>
      <c r="E4" s="47"/>
      <c r="F4" s="47"/>
      <c r="G4" s="47"/>
      <c r="H4" s="47"/>
      <c r="I4" s="47"/>
    </row>
    <row r="5" spans="1:9" x14ac:dyDescent="0.35">
      <c r="A5" s="47"/>
      <c r="B5" s="47"/>
      <c r="C5" s="47"/>
      <c r="D5" s="47"/>
      <c r="E5" s="47"/>
      <c r="F5" s="47"/>
      <c r="G5" s="47"/>
      <c r="H5" s="47"/>
      <c r="I5" s="47"/>
    </row>
    <row r="6" spans="1:9" x14ac:dyDescent="0.35">
      <c r="A6" s="47"/>
      <c r="B6" s="47"/>
      <c r="C6" s="47"/>
      <c r="D6" s="47"/>
      <c r="E6" s="47"/>
      <c r="F6" s="47"/>
      <c r="G6" s="47"/>
      <c r="H6" s="47"/>
      <c r="I6" s="47"/>
    </row>
    <row r="7" spans="1:9" x14ac:dyDescent="0.35">
      <c r="A7" s="47"/>
      <c r="B7" s="47"/>
      <c r="C7" s="47"/>
      <c r="D7" s="47"/>
      <c r="E7" s="47"/>
      <c r="F7" s="47"/>
      <c r="G7" s="47"/>
      <c r="H7" s="47"/>
      <c r="I7" s="47"/>
    </row>
    <row r="8" spans="1:9" x14ac:dyDescent="0.35">
      <c r="A8" s="47"/>
      <c r="B8" s="47"/>
      <c r="C8" s="47"/>
      <c r="D8" s="47"/>
      <c r="E8" s="47"/>
      <c r="F8" s="47"/>
      <c r="G8" s="47"/>
      <c r="H8" s="47"/>
      <c r="I8" s="47"/>
    </row>
    <row r="9" spans="1:9" x14ac:dyDescent="0.35">
      <c r="A9" s="47"/>
      <c r="B9" s="47"/>
      <c r="C9" s="47"/>
      <c r="D9" s="47"/>
      <c r="E9" s="47"/>
      <c r="F9" s="47"/>
      <c r="G9" s="47"/>
      <c r="H9" s="47"/>
      <c r="I9" s="47"/>
    </row>
    <row r="10" spans="1:9" ht="20" x14ac:dyDescent="0.35">
      <c r="A10" s="175" t="s">
        <v>62</v>
      </c>
      <c r="B10" s="175"/>
      <c r="C10" s="175"/>
      <c r="D10" s="175"/>
      <c r="E10" s="175"/>
      <c r="F10" s="175"/>
      <c r="G10" s="175"/>
      <c r="H10" s="175"/>
      <c r="I10" s="175"/>
    </row>
    <row r="11" spans="1:9" x14ac:dyDescent="0.35">
      <c r="A11" s="47"/>
      <c r="B11" s="47"/>
      <c r="C11" s="47"/>
      <c r="D11" s="47"/>
      <c r="E11" s="47"/>
      <c r="F11" s="47"/>
      <c r="G11" s="47"/>
      <c r="H11" s="47"/>
      <c r="I11" s="47"/>
    </row>
    <row r="12" spans="1:9" ht="20" x14ac:dyDescent="0.4">
      <c r="A12" s="47"/>
      <c r="B12" s="171" t="s">
        <v>58</v>
      </c>
      <c r="C12" s="171"/>
      <c r="D12" s="171"/>
      <c r="E12" s="171"/>
      <c r="F12" s="171"/>
      <c r="G12" s="171"/>
      <c r="H12" s="171"/>
      <c r="I12" s="48"/>
    </row>
    <row r="13" spans="1:9" ht="20" x14ac:dyDescent="0.4">
      <c r="A13" s="47"/>
      <c r="B13" s="49"/>
      <c r="C13" s="49"/>
      <c r="D13" s="49"/>
      <c r="E13" s="49"/>
      <c r="F13" s="49"/>
      <c r="G13" s="49"/>
      <c r="H13" s="49"/>
      <c r="I13" s="48"/>
    </row>
    <row r="14" spans="1:9" ht="18" x14ac:dyDescent="0.35">
      <c r="A14" s="172" t="s">
        <v>391</v>
      </c>
      <c r="B14" s="172"/>
      <c r="C14" s="172"/>
      <c r="D14" s="172"/>
      <c r="E14" s="172"/>
      <c r="F14" s="172"/>
      <c r="G14" s="172"/>
      <c r="H14" s="172"/>
      <c r="I14" s="172"/>
    </row>
    <row r="15" spans="1:9" ht="18" x14ac:dyDescent="0.35">
      <c r="A15" s="172" t="s">
        <v>59</v>
      </c>
      <c r="B15" s="172"/>
      <c r="C15" s="172"/>
      <c r="D15" s="172"/>
      <c r="E15" s="172"/>
      <c r="F15" s="172"/>
      <c r="G15" s="172"/>
      <c r="H15" s="172"/>
      <c r="I15" s="172"/>
    </row>
    <row r="16" spans="1:9" ht="15.5" x14ac:dyDescent="0.35">
      <c r="A16" s="176" t="s">
        <v>63</v>
      </c>
      <c r="B16" s="176"/>
      <c r="C16" s="176"/>
      <c r="D16" s="176"/>
      <c r="E16" s="176"/>
      <c r="F16" s="176"/>
      <c r="G16" s="176"/>
      <c r="H16" s="176"/>
      <c r="I16" s="176"/>
    </row>
    <row r="17" spans="1:9" x14ac:dyDescent="0.35">
      <c r="A17" s="47"/>
      <c r="B17" s="47"/>
      <c r="C17" s="47"/>
      <c r="D17" s="47"/>
      <c r="E17" s="47"/>
      <c r="F17" s="47"/>
      <c r="G17" s="47"/>
      <c r="H17" s="47"/>
      <c r="I17" s="47"/>
    </row>
    <row r="18" spans="1:9" x14ac:dyDescent="0.35">
      <c r="A18" s="47"/>
      <c r="B18" s="47"/>
      <c r="C18" s="47"/>
      <c r="D18" s="47"/>
      <c r="E18" s="47"/>
      <c r="F18" s="47"/>
      <c r="G18" s="47"/>
      <c r="H18" s="47"/>
      <c r="I18" s="47"/>
    </row>
    <row r="19" spans="1:9" x14ac:dyDescent="0.35">
      <c r="A19" s="47"/>
      <c r="B19" s="47"/>
      <c r="C19" s="47"/>
      <c r="D19" s="47"/>
      <c r="E19" s="47"/>
      <c r="F19" s="47"/>
      <c r="G19" s="47"/>
      <c r="H19" s="47"/>
      <c r="I19" s="47"/>
    </row>
    <row r="20" spans="1:9" ht="18" x14ac:dyDescent="0.4">
      <c r="A20" s="13" t="s">
        <v>60</v>
      </c>
      <c r="B20" s="47"/>
      <c r="C20" s="47"/>
      <c r="D20" s="47"/>
      <c r="E20" s="47"/>
      <c r="F20" s="47"/>
      <c r="G20" s="47"/>
      <c r="H20" s="47"/>
      <c r="I20" s="47"/>
    </row>
    <row r="21" spans="1:9" x14ac:dyDescent="0.35">
      <c r="A21" s="47"/>
      <c r="B21" s="47"/>
      <c r="C21" s="47"/>
      <c r="D21" s="47"/>
      <c r="E21" s="47"/>
      <c r="F21" s="47"/>
      <c r="G21" s="47"/>
      <c r="H21" s="47"/>
      <c r="I21" s="47"/>
    </row>
    <row r="22" spans="1:9" ht="17.5" x14ac:dyDescent="0.35">
      <c r="A22" s="177" t="s">
        <v>61</v>
      </c>
      <c r="B22" s="177"/>
      <c r="C22" s="177"/>
      <c r="D22" s="178"/>
      <c r="E22" s="178"/>
      <c r="F22" s="178"/>
      <c r="G22" s="178"/>
      <c r="H22" s="164"/>
      <c r="I22" s="47"/>
    </row>
    <row r="23" spans="1:9" ht="17.5" x14ac:dyDescent="0.35">
      <c r="A23" s="177" t="s">
        <v>61</v>
      </c>
      <c r="B23" s="177"/>
      <c r="C23" s="177"/>
      <c r="D23" s="174"/>
      <c r="E23" s="174"/>
      <c r="F23" s="174"/>
      <c r="G23" s="174"/>
      <c r="H23" s="165"/>
      <c r="I23" s="47"/>
    </row>
    <row r="24" spans="1:9" ht="17.5" x14ac:dyDescent="0.35">
      <c r="A24" s="173" t="s">
        <v>64</v>
      </c>
      <c r="B24" s="173"/>
      <c r="C24" s="173"/>
      <c r="D24" s="174"/>
      <c r="E24" s="174"/>
      <c r="F24" s="174"/>
      <c r="G24" s="174"/>
      <c r="H24" s="165"/>
      <c r="I24" s="47"/>
    </row>
    <row r="25" spans="1:9" x14ac:dyDescent="0.35">
      <c r="A25" s="47"/>
      <c r="B25" s="47"/>
      <c r="C25" s="47"/>
      <c r="D25" s="47"/>
      <c r="E25" s="47"/>
      <c r="F25" s="47"/>
      <c r="G25" s="47"/>
      <c r="H25" s="47"/>
      <c r="I25" s="47"/>
    </row>
    <row r="26" spans="1:9" x14ac:dyDescent="0.35">
      <c r="A26" s="47"/>
      <c r="B26" s="47"/>
      <c r="C26" s="47"/>
      <c r="D26" s="47"/>
      <c r="E26" s="47"/>
      <c r="F26" s="47"/>
      <c r="G26" s="47"/>
      <c r="H26" s="47"/>
      <c r="I26" s="47"/>
    </row>
    <row r="27" spans="1:9" x14ac:dyDescent="0.35">
      <c r="A27" s="47"/>
      <c r="B27" s="47"/>
      <c r="C27" s="47"/>
      <c r="D27" s="47"/>
      <c r="E27" s="47"/>
      <c r="F27" s="47"/>
      <c r="G27" s="47"/>
      <c r="H27" s="47"/>
      <c r="I27" s="47"/>
    </row>
    <row r="28" spans="1:9" x14ac:dyDescent="0.35">
      <c r="A28" s="47"/>
      <c r="B28" s="47"/>
      <c r="C28" s="47"/>
      <c r="D28" s="47"/>
      <c r="E28" s="47"/>
      <c r="F28" s="47"/>
      <c r="G28" s="47"/>
      <c r="H28" s="47"/>
      <c r="I28" s="47"/>
    </row>
    <row r="47" spans="1:9" ht="15.75" customHeight="1" x14ac:dyDescent="0.35">
      <c r="A47" s="169" t="s">
        <v>394</v>
      </c>
      <c r="B47" s="169"/>
      <c r="C47" s="169"/>
      <c r="D47" s="169"/>
      <c r="E47" s="169"/>
      <c r="F47" s="169"/>
      <c r="G47" s="169"/>
      <c r="H47" s="169"/>
      <c r="I47" s="169"/>
    </row>
    <row r="48" spans="1:9" x14ac:dyDescent="0.35">
      <c r="A48" s="169" t="s">
        <v>393</v>
      </c>
      <c r="B48" s="169"/>
      <c r="C48" s="169"/>
      <c r="D48" s="169"/>
      <c r="E48" s="169"/>
      <c r="F48" s="169"/>
      <c r="G48" s="169"/>
      <c r="H48" s="169"/>
      <c r="I48" s="169"/>
    </row>
    <row r="49" spans="1:9" ht="7.5" customHeight="1" x14ac:dyDescent="0.35"/>
    <row r="50" spans="1:9" ht="37.5" customHeight="1" x14ac:dyDescent="0.35">
      <c r="A50" s="168" t="s">
        <v>395</v>
      </c>
      <c r="B50" s="168"/>
      <c r="C50" s="168"/>
      <c r="D50" s="168"/>
      <c r="E50" s="168"/>
      <c r="F50" s="168"/>
      <c r="G50" s="168"/>
      <c r="H50" s="168"/>
      <c r="I50" s="168"/>
    </row>
    <row r="51" spans="1:9" ht="9" customHeight="1" x14ac:dyDescent="0.35">
      <c r="A51" s="163"/>
      <c r="B51" s="163"/>
      <c r="C51" s="163"/>
      <c r="D51" s="163"/>
      <c r="E51" s="163"/>
      <c r="F51" s="163"/>
      <c r="G51" s="163"/>
      <c r="H51" s="163"/>
      <c r="I51" s="163"/>
    </row>
    <row r="52" spans="1:9" ht="37.5" customHeight="1" x14ac:dyDescent="0.35">
      <c r="A52" s="168" t="s">
        <v>396</v>
      </c>
      <c r="B52" s="168"/>
      <c r="C52" s="168"/>
      <c r="D52" s="168"/>
      <c r="E52" s="168"/>
      <c r="F52" s="168"/>
      <c r="G52" s="168"/>
      <c r="H52" s="168"/>
      <c r="I52" s="168"/>
    </row>
    <row r="53" spans="1:9" ht="8.25" customHeight="1" x14ac:dyDescent="0.35">
      <c r="A53" s="163"/>
      <c r="B53" s="163"/>
      <c r="C53" s="163"/>
      <c r="D53" s="163"/>
      <c r="E53" s="163"/>
      <c r="F53" s="163"/>
      <c r="G53" s="163"/>
      <c r="H53" s="163"/>
      <c r="I53" s="163"/>
    </row>
    <row r="54" spans="1:9" x14ac:dyDescent="0.35">
      <c r="A54" s="168" t="s">
        <v>397</v>
      </c>
      <c r="B54" s="168"/>
      <c r="C54" s="168"/>
      <c r="D54" s="168"/>
      <c r="E54" s="168"/>
      <c r="F54" s="168"/>
      <c r="G54" s="168"/>
      <c r="H54" s="168"/>
      <c r="I54" s="168"/>
    </row>
    <row r="55" spans="1:9" ht="9" customHeight="1" x14ac:dyDescent="0.35">
      <c r="A55" s="163"/>
      <c r="B55" s="163"/>
      <c r="C55" s="163"/>
      <c r="D55" s="163"/>
      <c r="E55" s="163"/>
      <c r="F55" s="163"/>
      <c r="G55" s="163"/>
      <c r="H55" s="163"/>
      <c r="I55" s="163"/>
    </row>
    <row r="56" spans="1:9" ht="24" customHeight="1" x14ac:dyDescent="0.35">
      <c r="A56" s="168" t="s">
        <v>398</v>
      </c>
      <c r="B56" s="168"/>
      <c r="C56" s="168"/>
      <c r="D56" s="168"/>
      <c r="E56" s="168"/>
      <c r="F56" s="168"/>
      <c r="G56" s="168"/>
      <c r="H56" s="168"/>
      <c r="I56" s="168"/>
    </row>
    <row r="57" spans="1:9" ht="7.5" customHeight="1" x14ac:dyDescent="0.35">
      <c r="A57" s="163"/>
      <c r="B57" s="163"/>
      <c r="C57" s="163"/>
      <c r="D57" s="163"/>
      <c r="E57" s="163"/>
      <c r="F57" s="163"/>
      <c r="G57" s="163"/>
      <c r="H57" s="163"/>
      <c r="I57" s="163"/>
    </row>
    <row r="58" spans="1:9" ht="25.5" customHeight="1" x14ac:dyDescent="0.35">
      <c r="A58" s="168" t="s">
        <v>399</v>
      </c>
      <c r="B58" s="168"/>
      <c r="C58" s="168"/>
      <c r="D58" s="168"/>
      <c r="E58" s="168"/>
      <c r="F58" s="168"/>
      <c r="G58" s="168"/>
      <c r="H58" s="168"/>
      <c r="I58" s="168"/>
    </row>
    <row r="59" spans="1:9" ht="9" customHeight="1" x14ac:dyDescent="0.35">
      <c r="A59" s="163"/>
      <c r="B59" s="163"/>
      <c r="C59" s="163"/>
      <c r="D59" s="163"/>
      <c r="E59" s="163"/>
      <c r="F59" s="163"/>
      <c r="G59" s="163"/>
      <c r="H59" s="163"/>
      <c r="I59" s="163"/>
    </row>
    <row r="60" spans="1:9" ht="27.75" customHeight="1" x14ac:dyDescent="0.35">
      <c r="A60" s="168" t="s">
        <v>400</v>
      </c>
      <c r="B60" s="168"/>
      <c r="C60" s="168"/>
      <c r="D60" s="168"/>
      <c r="E60" s="168"/>
      <c r="F60" s="168"/>
      <c r="G60" s="168"/>
      <c r="H60" s="168"/>
      <c r="I60" s="168"/>
    </row>
    <row r="61" spans="1:9" ht="8.25" customHeight="1" x14ac:dyDescent="0.35">
      <c r="A61" s="163"/>
      <c r="B61" s="163"/>
      <c r="C61" s="163"/>
      <c r="D61" s="163"/>
      <c r="E61" s="163"/>
      <c r="F61" s="163"/>
      <c r="G61" s="163"/>
      <c r="H61" s="163"/>
      <c r="I61" s="163"/>
    </row>
    <row r="62" spans="1:9" ht="25.5" customHeight="1" x14ac:dyDescent="0.35">
      <c r="A62" s="168" t="s">
        <v>401</v>
      </c>
      <c r="B62" s="168"/>
      <c r="C62" s="168"/>
      <c r="D62" s="168"/>
      <c r="E62" s="168"/>
      <c r="F62" s="168"/>
      <c r="G62" s="168"/>
      <c r="H62" s="168"/>
      <c r="I62" s="168"/>
    </row>
    <row r="63" spans="1:9" ht="9" customHeight="1" x14ac:dyDescent="0.35">
      <c r="A63" s="163"/>
      <c r="B63" s="163"/>
      <c r="C63" s="163"/>
      <c r="D63" s="163"/>
      <c r="E63" s="163"/>
      <c r="F63" s="163"/>
      <c r="G63" s="163"/>
      <c r="H63" s="163"/>
      <c r="I63" s="163"/>
    </row>
    <row r="64" spans="1:9" ht="25.5" customHeight="1" x14ac:dyDescent="0.35">
      <c r="A64" s="168" t="s">
        <v>402</v>
      </c>
      <c r="B64" s="168"/>
      <c r="C64" s="168"/>
      <c r="D64" s="168"/>
      <c r="E64" s="168"/>
      <c r="F64" s="168"/>
      <c r="G64" s="168"/>
      <c r="H64" s="168"/>
      <c r="I64" s="168"/>
    </row>
    <row r="65" spans="1:9" ht="9" customHeight="1" x14ac:dyDescent="0.35">
      <c r="A65" s="163"/>
      <c r="B65" s="163"/>
      <c r="C65" s="163"/>
      <c r="D65" s="163"/>
      <c r="E65" s="163"/>
      <c r="F65" s="163"/>
      <c r="G65" s="163"/>
      <c r="H65" s="163"/>
      <c r="I65" s="163"/>
    </row>
    <row r="66" spans="1:9" x14ac:dyDescent="0.35">
      <c r="A66" s="168" t="s">
        <v>403</v>
      </c>
      <c r="B66" s="168"/>
      <c r="C66" s="168"/>
      <c r="D66" s="168"/>
      <c r="E66" s="168"/>
      <c r="F66" s="168"/>
      <c r="G66" s="168"/>
      <c r="H66" s="168"/>
      <c r="I66" s="168"/>
    </row>
    <row r="67" spans="1:9" ht="8.25" customHeight="1" x14ac:dyDescent="0.35">
      <c r="A67" s="163"/>
      <c r="B67" s="163"/>
      <c r="C67" s="163"/>
      <c r="D67" s="163"/>
      <c r="E67" s="163"/>
      <c r="F67" s="163"/>
      <c r="G67" s="163"/>
      <c r="H67" s="163"/>
      <c r="I67" s="163"/>
    </row>
    <row r="68" spans="1:9" ht="42.75" customHeight="1" x14ac:dyDescent="0.35">
      <c r="A68" s="168" t="s">
        <v>414</v>
      </c>
      <c r="B68" s="168"/>
      <c r="C68" s="168"/>
      <c r="D68" s="168"/>
      <c r="E68" s="168"/>
      <c r="F68" s="168"/>
      <c r="G68" s="168"/>
      <c r="H68" s="168"/>
      <c r="I68" s="168"/>
    </row>
    <row r="69" spans="1:9" ht="8.25" customHeight="1" x14ac:dyDescent="0.35">
      <c r="A69" s="163"/>
      <c r="B69" s="163"/>
      <c r="C69" s="163"/>
      <c r="D69" s="163"/>
      <c r="E69" s="163"/>
      <c r="F69" s="163"/>
      <c r="G69" s="163"/>
      <c r="H69" s="163"/>
      <c r="I69" s="163"/>
    </row>
    <row r="70" spans="1:9" ht="37.5" customHeight="1" x14ac:dyDescent="0.35">
      <c r="A70" s="168" t="s">
        <v>404</v>
      </c>
      <c r="B70" s="168"/>
      <c r="C70" s="168"/>
      <c r="D70" s="168"/>
      <c r="E70" s="168"/>
      <c r="F70" s="168"/>
      <c r="G70" s="168"/>
      <c r="H70" s="168"/>
      <c r="I70" s="168"/>
    </row>
    <row r="71" spans="1:9" ht="6.75" customHeight="1" x14ac:dyDescent="0.35">
      <c r="A71" s="163"/>
      <c r="B71" s="163"/>
      <c r="C71" s="163"/>
      <c r="D71" s="163"/>
      <c r="E71" s="163"/>
      <c r="F71" s="163"/>
      <c r="G71" s="163"/>
      <c r="H71" s="163"/>
      <c r="I71" s="163"/>
    </row>
    <row r="72" spans="1:9" ht="40.5" customHeight="1" x14ac:dyDescent="0.35">
      <c r="A72" s="168" t="s">
        <v>405</v>
      </c>
      <c r="B72" s="168"/>
      <c r="C72" s="168"/>
      <c r="D72" s="168"/>
      <c r="E72" s="168"/>
      <c r="F72" s="168"/>
      <c r="G72" s="168"/>
      <c r="H72" s="168"/>
      <c r="I72" s="168"/>
    </row>
    <row r="73" spans="1:9" ht="9" customHeight="1" x14ac:dyDescent="0.35">
      <c r="A73" s="163"/>
      <c r="B73" s="163"/>
      <c r="C73" s="163"/>
      <c r="D73" s="163"/>
      <c r="E73" s="163"/>
      <c r="F73" s="163"/>
      <c r="G73" s="163"/>
      <c r="H73" s="163"/>
      <c r="I73" s="163"/>
    </row>
    <row r="74" spans="1:9" ht="41.25" customHeight="1" x14ac:dyDescent="0.35">
      <c r="A74" s="168" t="s">
        <v>406</v>
      </c>
      <c r="B74" s="168"/>
      <c r="C74" s="168"/>
      <c r="D74" s="168"/>
      <c r="E74" s="168"/>
      <c r="F74" s="168"/>
      <c r="G74" s="168"/>
      <c r="H74" s="168"/>
      <c r="I74" s="168"/>
    </row>
    <row r="75" spans="1:9" ht="9.75" customHeight="1" x14ac:dyDescent="0.35">
      <c r="A75" s="163"/>
      <c r="B75" s="163"/>
      <c r="C75" s="163"/>
      <c r="D75" s="163"/>
      <c r="E75" s="163"/>
      <c r="F75" s="163"/>
      <c r="G75" s="163"/>
      <c r="H75" s="163"/>
      <c r="I75" s="163"/>
    </row>
    <row r="76" spans="1:9" ht="28.5" customHeight="1" x14ac:dyDescent="0.35">
      <c r="A76" s="168" t="s">
        <v>407</v>
      </c>
      <c r="B76" s="168"/>
      <c r="C76" s="168"/>
      <c r="D76" s="168"/>
      <c r="E76" s="168"/>
      <c r="F76" s="168"/>
      <c r="G76" s="168"/>
      <c r="H76" s="168"/>
      <c r="I76" s="168"/>
    </row>
    <row r="77" spans="1:9" ht="9.75" customHeight="1" x14ac:dyDescent="0.35">
      <c r="A77" s="163"/>
      <c r="B77" s="163"/>
      <c r="C77" s="163"/>
      <c r="D77" s="163"/>
      <c r="E77" s="163"/>
      <c r="F77" s="163"/>
      <c r="G77" s="163"/>
      <c r="H77" s="163"/>
      <c r="I77" s="163"/>
    </row>
    <row r="78" spans="1:9" ht="64.5" customHeight="1" x14ac:dyDescent="0.35">
      <c r="A78" s="168" t="s">
        <v>408</v>
      </c>
      <c r="B78" s="168"/>
      <c r="C78" s="168"/>
      <c r="D78" s="168"/>
      <c r="E78" s="168"/>
      <c r="F78" s="168"/>
      <c r="G78" s="168"/>
      <c r="H78" s="168"/>
      <c r="I78" s="168"/>
    </row>
    <row r="79" spans="1:9" ht="6.75" customHeight="1" x14ac:dyDescent="0.35">
      <c r="A79" s="163"/>
      <c r="B79" s="163"/>
      <c r="C79" s="163"/>
      <c r="D79" s="163"/>
      <c r="E79" s="163"/>
      <c r="F79" s="163"/>
      <c r="G79" s="163"/>
      <c r="H79" s="163"/>
      <c r="I79" s="163"/>
    </row>
    <row r="80" spans="1:9" ht="40.5" customHeight="1" x14ac:dyDescent="0.35">
      <c r="A80" s="168" t="s">
        <v>409</v>
      </c>
      <c r="B80" s="168"/>
      <c r="C80" s="168"/>
      <c r="D80" s="168"/>
      <c r="E80" s="168"/>
      <c r="F80" s="168"/>
      <c r="G80" s="168"/>
      <c r="H80" s="168"/>
      <c r="I80" s="168"/>
    </row>
    <row r="81" spans="1:9" ht="10.5" customHeight="1" x14ac:dyDescent="0.35">
      <c r="A81" s="163"/>
      <c r="B81" s="163"/>
      <c r="C81" s="163"/>
      <c r="D81" s="163"/>
      <c r="E81" s="163"/>
      <c r="F81" s="163"/>
      <c r="G81" s="163"/>
      <c r="H81" s="163"/>
      <c r="I81" s="163"/>
    </row>
    <row r="82" spans="1:9" ht="28.5" customHeight="1" x14ac:dyDescent="0.35">
      <c r="A82" s="168" t="s">
        <v>410</v>
      </c>
      <c r="B82" s="168"/>
      <c r="C82" s="168"/>
      <c r="D82" s="168"/>
      <c r="E82" s="168"/>
      <c r="F82" s="168"/>
      <c r="G82" s="168"/>
      <c r="H82" s="168"/>
      <c r="I82" s="168"/>
    </row>
    <row r="83" spans="1:9" x14ac:dyDescent="0.35">
      <c r="A83" s="163"/>
      <c r="B83" s="163"/>
      <c r="C83" s="163"/>
      <c r="D83" s="163"/>
      <c r="E83" s="163"/>
      <c r="F83" s="163"/>
      <c r="G83" s="163"/>
      <c r="H83" s="163"/>
      <c r="I83" s="163"/>
    </row>
    <row r="84" spans="1:9" ht="27.75" customHeight="1" x14ac:dyDescent="0.35">
      <c r="A84" s="168" t="s">
        <v>411</v>
      </c>
      <c r="B84" s="168"/>
      <c r="C84" s="168"/>
      <c r="D84" s="168"/>
      <c r="E84" s="168"/>
      <c r="F84" s="168"/>
      <c r="G84" s="168"/>
      <c r="H84" s="168"/>
      <c r="I84" s="168"/>
    </row>
    <row r="85" spans="1:9" ht="9" customHeight="1" x14ac:dyDescent="0.35">
      <c r="A85" s="163"/>
      <c r="B85" s="163"/>
      <c r="C85" s="163"/>
      <c r="D85" s="163"/>
      <c r="E85" s="163"/>
      <c r="F85" s="163"/>
      <c r="G85" s="163"/>
      <c r="H85" s="163"/>
      <c r="I85" s="163"/>
    </row>
    <row r="86" spans="1:9" ht="42" customHeight="1" x14ac:dyDescent="0.35">
      <c r="A86" s="168" t="s">
        <v>412</v>
      </c>
      <c r="B86" s="168"/>
      <c r="C86" s="168"/>
      <c r="D86" s="168"/>
      <c r="E86" s="168"/>
      <c r="F86" s="168"/>
      <c r="G86" s="168"/>
      <c r="H86" s="168"/>
      <c r="I86" s="168"/>
    </row>
    <row r="87" spans="1:9" ht="10.5" customHeight="1" x14ac:dyDescent="0.35">
      <c r="A87" s="163"/>
      <c r="B87" s="163"/>
      <c r="C87" s="163"/>
      <c r="D87" s="163"/>
      <c r="E87" s="163"/>
      <c r="F87" s="163"/>
      <c r="G87" s="163"/>
      <c r="H87" s="163"/>
      <c r="I87" s="163"/>
    </row>
    <row r="88" spans="1:9" ht="24" customHeight="1" x14ac:dyDescent="0.35">
      <c r="A88" s="168" t="s">
        <v>413</v>
      </c>
      <c r="B88" s="168"/>
      <c r="C88" s="168"/>
      <c r="D88" s="168"/>
      <c r="E88" s="168"/>
      <c r="F88" s="168"/>
      <c r="G88" s="168"/>
      <c r="H88" s="168"/>
      <c r="I88" s="168"/>
    </row>
    <row r="89" spans="1:9" x14ac:dyDescent="0.35">
      <c r="A89" s="163"/>
      <c r="B89" s="163"/>
      <c r="C89" s="163"/>
      <c r="D89" s="163"/>
      <c r="E89" s="163"/>
      <c r="F89" s="163"/>
      <c r="G89" s="163"/>
      <c r="H89" s="163"/>
      <c r="I89" s="163"/>
    </row>
  </sheetData>
  <sheetProtection algorithmName="SHA-512" hashValue="Mu5qeHQbCAv1AVn7BlGdSvWO9WH01OzN5mPyaCXInXJsk8NwiCZDPeNVK5EvDDd+wjKxlcim8EJLItF5KUVipw==" saltValue="0bbG/pIYnyVs8N1PgTX/8A==" spinCount="100000" sheet="1" objects="1" formatCells="0" formatColumns="0" formatRows="0" insertColumns="0" insertRows="0" insertHyperlinks="0" deleteColumns="0" deleteRows="0" sort="0" autoFilter="0" pivotTables="0"/>
  <mergeCells count="36">
    <mergeCell ref="A24:C24"/>
    <mergeCell ref="D24:G24"/>
    <mergeCell ref="A10:I10"/>
    <mergeCell ref="A16:I16"/>
    <mergeCell ref="A22:C22"/>
    <mergeCell ref="D22:G22"/>
    <mergeCell ref="A23:C23"/>
    <mergeCell ref="D23:G23"/>
    <mergeCell ref="A15:I15"/>
    <mergeCell ref="A1:I1"/>
    <mergeCell ref="A2:I2"/>
    <mergeCell ref="A3:I3"/>
    <mergeCell ref="B12:H12"/>
    <mergeCell ref="A14:I14"/>
    <mergeCell ref="A47:I47"/>
    <mergeCell ref="A48:I48"/>
    <mergeCell ref="A50:I50"/>
    <mergeCell ref="A52:I52"/>
    <mergeCell ref="A54:I54"/>
    <mergeCell ref="A66:I66"/>
    <mergeCell ref="A68:I68"/>
    <mergeCell ref="A72:I72"/>
    <mergeCell ref="A74:I74"/>
    <mergeCell ref="A56:I56"/>
    <mergeCell ref="A58:I58"/>
    <mergeCell ref="A60:I60"/>
    <mergeCell ref="A62:I62"/>
    <mergeCell ref="A64:I64"/>
    <mergeCell ref="A88:I88"/>
    <mergeCell ref="A70:I70"/>
    <mergeCell ref="A82:I82"/>
    <mergeCell ref="A76:I76"/>
    <mergeCell ref="A78:I78"/>
    <mergeCell ref="A80:I80"/>
    <mergeCell ref="A84:I84"/>
    <mergeCell ref="A86:I86"/>
  </mergeCells>
  <pageMargins left="0.7" right="0.7" top="0.75" bottom="0.75" header="0.3" footer="0.3"/>
  <pageSetup paperSize="9" orientation="portrait" verticalDpi="0" r:id="rId1"/>
  <headerFooter>
    <oddHeader>&amp;R&amp;"Monotype Corsiva"&amp;12О.В. Яковлева&amp;L&amp;"Monotype Corsiva"&amp;12Диагностика индивидуального развития детей  6-7 лет</oddHeader>
    <oddFooter>&amp;R&amp;"Monotype Corsiva"&amp;12https://vk.com/travel_posobiya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D0B2E-2D2E-4363-8EC2-FE70AD85D496}">
  <sheetPr codeName="Лист10">
    <tabColor theme="5"/>
    <pageSetUpPr fitToPage="1"/>
  </sheetPr>
  <dimension ref="B1:AD45"/>
  <sheetViews>
    <sheetView view="pageLayout" topLeftCell="A4" zoomScale="55" zoomScaleNormal="25" zoomScaleSheetLayoutView="40" zoomScalePageLayoutView="55" workbookViewId="0">
      <selection activeCell="D8" sqref="D8:Y31"/>
    </sheetView>
  </sheetViews>
  <sheetFormatPr defaultColWidth="9.1796875" defaultRowHeight="14.5" x14ac:dyDescent="0.35"/>
  <cols>
    <col min="1" max="2" width="9.1796875" style="1"/>
    <col min="3" max="3" width="27.26953125" style="1" customWidth="1"/>
    <col min="4" max="5" width="9.1796875" style="1"/>
    <col min="6" max="6" width="11.7265625" style="1" customWidth="1"/>
    <col min="7" max="7" width="10.54296875" style="1" customWidth="1"/>
    <col min="8" max="29" width="9.1796875" style="1"/>
    <col min="30" max="30" width="5.54296875" style="1" customWidth="1"/>
    <col min="31" max="16384" width="9.1796875" style="1"/>
  </cols>
  <sheetData>
    <row r="1" spans="2:30" ht="17.5" x14ac:dyDescent="0.35">
      <c r="B1" s="246" t="s">
        <v>109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</row>
    <row r="2" spans="2:30" ht="17.5" x14ac:dyDescent="0.35">
      <c r="B2" s="19" t="s">
        <v>110</v>
      </c>
      <c r="AC2" s="153" t="s">
        <v>390</v>
      </c>
      <c r="AD2" s="152"/>
    </row>
    <row r="3" spans="2:30" ht="18.5" thickBot="1" x14ac:dyDescent="0.4">
      <c r="B3" s="62"/>
    </row>
    <row r="4" spans="2:30" ht="42" customHeight="1" thickBot="1" x14ac:dyDescent="0.4">
      <c r="B4" s="202" t="s">
        <v>2</v>
      </c>
      <c r="C4" s="202" t="s">
        <v>3</v>
      </c>
      <c r="D4" s="237" t="s">
        <v>111</v>
      </c>
      <c r="E4" s="238"/>
      <c r="F4" s="238"/>
      <c r="G4" s="238"/>
      <c r="H4" s="238"/>
      <c r="I4" s="239"/>
      <c r="J4" s="198" t="s">
        <v>112</v>
      </c>
      <c r="K4" s="198"/>
      <c r="L4" s="198"/>
      <c r="M4" s="198"/>
      <c r="N4" s="205" t="s">
        <v>113</v>
      </c>
      <c r="O4" s="209"/>
      <c r="P4" s="238" t="s">
        <v>114</v>
      </c>
      <c r="Q4" s="238"/>
      <c r="R4" s="238"/>
      <c r="S4" s="238"/>
      <c r="T4" s="205" t="s">
        <v>115</v>
      </c>
      <c r="U4" s="209"/>
      <c r="V4" s="206" t="s">
        <v>116</v>
      </c>
      <c r="W4" s="209"/>
      <c r="X4" s="206" t="s">
        <v>117</v>
      </c>
      <c r="Y4" s="209"/>
      <c r="Z4" s="258" t="s">
        <v>10</v>
      </c>
      <c r="AA4" s="259"/>
    </row>
    <row r="5" spans="2:30" ht="16.5" customHeight="1" x14ac:dyDescent="0.35">
      <c r="B5" s="203"/>
      <c r="C5" s="257"/>
      <c r="D5" s="256" t="s">
        <v>118</v>
      </c>
      <c r="E5" s="253"/>
      <c r="F5" s="252" t="s">
        <v>119</v>
      </c>
      <c r="G5" s="253"/>
      <c r="H5" s="205" t="s">
        <v>124</v>
      </c>
      <c r="I5" s="209"/>
      <c r="J5" s="254" t="s">
        <v>120</v>
      </c>
      <c r="K5" s="254"/>
      <c r="L5" s="256" t="s">
        <v>121</v>
      </c>
      <c r="M5" s="252"/>
      <c r="N5" s="256"/>
      <c r="O5" s="253"/>
      <c r="P5" s="206" t="s">
        <v>122</v>
      </c>
      <c r="Q5" s="206"/>
      <c r="R5" s="205" t="s">
        <v>123</v>
      </c>
      <c r="S5" s="206"/>
      <c r="T5" s="256"/>
      <c r="U5" s="253"/>
      <c r="V5" s="252"/>
      <c r="W5" s="253"/>
      <c r="X5" s="252"/>
      <c r="Y5" s="253"/>
      <c r="Z5" s="260"/>
      <c r="AA5" s="261"/>
    </row>
    <row r="6" spans="2:30" ht="96.75" customHeight="1" thickBot="1" x14ac:dyDescent="0.4">
      <c r="B6" s="203"/>
      <c r="C6" s="257"/>
      <c r="D6" s="207"/>
      <c r="E6" s="210"/>
      <c r="F6" s="208"/>
      <c r="G6" s="210"/>
      <c r="H6" s="207"/>
      <c r="I6" s="210"/>
      <c r="J6" s="255"/>
      <c r="K6" s="255"/>
      <c r="L6" s="207"/>
      <c r="M6" s="208"/>
      <c r="N6" s="207"/>
      <c r="O6" s="210"/>
      <c r="P6" s="208"/>
      <c r="Q6" s="208"/>
      <c r="R6" s="207"/>
      <c r="S6" s="208"/>
      <c r="T6" s="207"/>
      <c r="U6" s="210"/>
      <c r="V6" s="208"/>
      <c r="W6" s="210"/>
      <c r="X6" s="208"/>
      <c r="Y6" s="210"/>
      <c r="Z6" s="262"/>
      <c r="AA6" s="263"/>
    </row>
    <row r="7" spans="2:30" ht="16" thickBot="1" x14ac:dyDescent="0.4">
      <c r="B7" s="204"/>
      <c r="C7" s="204"/>
      <c r="D7" s="22" t="s">
        <v>15</v>
      </c>
      <c r="E7" s="22" t="s">
        <v>16</v>
      </c>
      <c r="F7" s="22" t="s">
        <v>15</v>
      </c>
      <c r="G7" s="22" t="s">
        <v>16</v>
      </c>
      <c r="H7" s="22" t="s">
        <v>15</v>
      </c>
      <c r="I7" s="22" t="s">
        <v>16</v>
      </c>
      <c r="J7" s="22" t="s">
        <v>15</v>
      </c>
      <c r="K7" s="22" t="s">
        <v>16</v>
      </c>
      <c r="L7" s="22" t="s">
        <v>15</v>
      </c>
      <c r="M7" s="22" t="s">
        <v>16</v>
      </c>
      <c r="N7" s="22" t="s">
        <v>15</v>
      </c>
      <c r="O7" s="22" t="s">
        <v>16</v>
      </c>
      <c r="P7" s="22" t="s">
        <v>15</v>
      </c>
      <c r="Q7" s="22" t="s">
        <v>16</v>
      </c>
      <c r="R7" s="22" t="s">
        <v>15</v>
      </c>
      <c r="S7" s="22" t="s">
        <v>16</v>
      </c>
      <c r="T7" s="22" t="s">
        <v>15</v>
      </c>
      <c r="U7" s="22" t="s">
        <v>16</v>
      </c>
      <c r="V7" s="22" t="s">
        <v>15</v>
      </c>
      <c r="W7" s="22" t="s">
        <v>16</v>
      </c>
      <c r="X7" s="22" t="s">
        <v>15</v>
      </c>
      <c r="Y7" s="22" t="s">
        <v>16</v>
      </c>
      <c r="Z7" s="36" t="s">
        <v>15</v>
      </c>
      <c r="AA7" s="36" t="s">
        <v>16</v>
      </c>
    </row>
    <row r="8" spans="2:30" ht="16" thickBot="1" x14ac:dyDescent="0.4">
      <c r="B8" s="23">
        <v>1</v>
      </c>
      <c r="C8" s="24" t="s">
        <v>17</v>
      </c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37">
        <f>(D8+F8+J8+L8+N8+P8+R8+T8+V8+X8)/10</f>
        <v>0</v>
      </c>
      <c r="AA8" s="37">
        <f>(E8+G8+K8+M8+O8+Q8+S8+U8+W8+Y8)/10</f>
        <v>0</v>
      </c>
    </row>
    <row r="9" spans="2:30" ht="16" thickBot="1" x14ac:dyDescent="0.4">
      <c r="B9" s="23">
        <v>2</v>
      </c>
      <c r="C9" s="24" t="s">
        <v>18</v>
      </c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37">
        <f t="shared" ref="Z9:Z32" si="0">(D9+F9+J9+L9+N9+P9+R9+T9+V9+X9)/10</f>
        <v>0</v>
      </c>
      <c r="AA9" s="37">
        <f t="shared" ref="AA9:AA32" si="1">(E9+G9+K9+M9+O9+Q9+S9+U9+W9+Y9)/10</f>
        <v>0</v>
      </c>
    </row>
    <row r="10" spans="2:30" ht="18.75" customHeight="1" thickBot="1" x14ac:dyDescent="0.4">
      <c r="B10" s="23">
        <v>3</v>
      </c>
      <c r="C10" s="24" t="s">
        <v>19</v>
      </c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37">
        <f t="shared" si="0"/>
        <v>0</v>
      </c>
      <c r="AA10" s="37">
        <f t="shared" si="1"/>
        <v>0</v>
      </c>
    </row>
    <row r="11" spans="2:30" ht="16" thickBot="1" x14ac:dyDescent="0.4">
      <c r="B11" s="23">
        <v>4</v>
      </c>
      <c r="C11" s="24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37">
        <f t="shared" si="0"/>
        <v>0</v>
      </c>
      <c r="AA11" s="37">
        <f t="shared" si="1"/>
        <v>0</v>
      </c>
    </row>
    <row r="12" spans="2:30" ht="16" thickBot="1" x14ac:dyDescent="0.4">
      <c r="B12" s="23">
        <v>5</v>
      </c>
      <c r="C12" s="24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37">
        <f t="shared" si="0"/>
        <v>0</v>
      </c>
      <c r="AA12" s="37">
        <f t="shared" si="1"/>
        <v>0</v>
      </c>
    </row>
    <row r="13" spans="2:30" ht="16" thickBot="1" x14ac:dyDescent="0.4">
      <c r="B13" s="23">
        <v>6</v>
      </c>
      <c r="C13" s="24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37">
        <f t="shared" si="0"/>
        <v>0</v>
      </c>
      <c r="AA13" s="37">
        <f t="shared" si="1"/>
        <v>0</v>
      </c>
    </row>
    <row r="14" spans="2:30" ht="16" thickBot="1" x14ac:dyDescent="0.4">
      <c r="B14" s="23">
        <v>7</v>
      </c>
      <c r="C14" s="24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37">
        <f t="shared" si="0"/>
        <v>0</v>
      </c>
      <c r="AA14" s="37">
        <f t="shared" si="1"/>
        <v>0</v>
      </c>
    </row>
    <row r="15" spans="2:30" ht="16" thickBot="1" x14ac:dyDescent="0.4">
      <c r="B15" s="23">
        <v>8</v>
      </c>
      <c r="C15" s="24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37">
        <f t="shared" si="0"/>
        <v>0</v>
      </c>
      <c r="AA15" s="37">
        <f t="shared" si="1"/>
        <v>0</v>
      </c>
    </row>
    <row r="16" spans="2:30" ht="16" thickBot="1" x14ac:dyDescent="0.4">
      <c r="B16" s="23">
        <v>9</v>
      </c>
      <c r="C16" s="24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37">
        <f t="shared" si="0"/>
        <v>0</v>
      </c>
      <c r="AA16" s="37">
        <f t="shared" si="1"/>
        <v>0</v>
      </c>
    </row>
    <row r="17" spans="2:27" ht="16" thickBot="1" x14ac:dyDescent="0.4">
      <c r="B17" s="23">
        <v>10</v>
      </c>
      <c r="C17" s="24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37">
        <f t="shared" si="0"/>
        <v>0</v>
      </c>
      <c r="AA17" s="37">
        <f t="shared" si="1"/>
        <v>0</v>
      </c>
    </row>
    <row r="18" spans="2:27" ht="16" thickBot="1" x14ac:dyDescent="0.4">
      <c r="B18" s="23">
        <v>11</v>
      </c>
      <c r="C18" s="24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37">
        <f t="shared" si="0"/>
        <v>0</v>
      </c>
      <c r="AA18" s="37">
        <f t="shared" si="1"/>
        <v>0</v>
      </c>
    </row>
    <row r="19" spans="2:27" ht="16" thickBot="1" x14ac:dyDescent="0.4">
      <c r="B19" s="23">
        <v>12</v>
      </c>
      <c r="C19" s="24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37">
        <f t="shared" si="0"/>
        <v>0</v>
      </c>
      <c r="AA19" s="37">
        <f t="shared" si="1"/>
        <v>0</v>
      </c>
    </row>
    <row r="20" spans="2:27" ht="16" thickBot="1" x14ac:dyDescent="0.4">
      <c r="B20" s="23">
        <v>13</v>
      </c>
      <c r="C20" s="24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37">
        <f t="shared" si="0"/>
        <v>0</v>
      </c>
      <c r="AA20" s="37">
        <f t="shared" si="1"/>
        <v>0</v>
      </c>
    </row>
    <row r="21" spans="2:27" ht="16" thickBot="1" x14ac:dyDescent="0.4">
      <c r="B21" s="23">
        <v>14</v>
      </c>
      <c r="C21" s="24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37">
        <f t="shared" si="0"/>
        <v>0</v>
      </c>
      <c r="AA21" s="37">
        <f t="shared" si="1"/>
        <v>0</v>
      </c>
    </row>
    <row r="22" spans="2:27" ht="16" thickBot="1" x14ac:dyDescent="0.4">
      <c r="B22" s="23">
        <v>15</v>
      </c>
      <c r="C22" s="24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37">
        <f t="shared" si="0"/>
        <v>0</v>
      </c>
      <c r="AA22" s="37">
        <f t="shared" si="1"/>
        <v>0</v>
      </c>
    </row>
    <row r="23" spans="2:27" ht="16" thickBot="1" x14ac:dyDescent="0.4">
      <c r="B23" s="23">
        <v>16</v>
      </c>
      <c r="C23" s="24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37">
        <f t="shared" si="0"/>
        <v>0</v>
      </c>
      <c r="AA23" s="37">
        <f t="shared" si="1"/>
        <v>0</v>
      </c>
    </row>
    <row r="24" spans="2:27" ht="16" thickBot="1" x14ac:dyDescent="0.4">
      <c r="B24" s="23">
        <v>17</v>
      </c>
      <c r="C24" s="24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37">
        <f t="shared" si="0"/>
        <v>0</v>
      </c>
      <c r="AA24" s="37">
        <f t="shared" si="1"/>
        <v>0</v>
      </c>
    </row>
    <row r="25" spans="2:27" ht="16" thickBot="1" x14ac:dyDescent="0.4">
      <c r="B25" s="23">
        <v>18</v>
      </c>
      <c r="C25" s="24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37">
        <f t="shared" si="0"/>
        <v>0</v>
      </c>
      <c r="AA25" s="37">
        <f t="shared" si="1"/>
        <v>0</v>
      </c>
    </row>
    <row r="26" spans="2:27" ht="16" thickBot="1" x14ac:dyDescent="0.4">
      <c r="B26" s="23">
        <v>19</v>
      </c>
      <c r="C26" s="24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37">
        <f t="shared" si="0"/>
        <v>0</v>
      </c>
      <c r="AA26" s="37">
        <f t="shared" si="1"/>
        <v>0</v>
      </c>
    </row>
    <row r="27" spans="2:27" ht="16" thickBot="1" x14ac:dyDescent="0.4">
      <c r="B27" s="23">
        <v>20</v>
      </c>
      <c r="C27" s="24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37">
        <f t="shared" si="0"/>
        <v>0</v>
      </c>
      <c r="AA27" s="37">
        <f t="shared" si="1"/>
        <v>0</v>
      </c>
    </row>
    <row r="28" spans="2:27" ht="16" thickBot="1" x14ac:dyDescent="0.4">
      <c r="B28" s="23">
        <v>21</v>
      </c>
      <c r="C28" s="24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37">
        <f t="shared" si="0"/>
        <v>0</v>
      </c>
      <c r="AA28" s="37">
        <f t="shared" si="1"/>
        <v>0</v>
      </c>
    </row>
    <row r="29" spans="2:27" ht="16" thickBot="1" x14ac:dyDescent="0.4">
      <c r="B29" s="23">
        <v>22</v>
      </c>
      <c r="C29" s="24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37">
        <f t="shared" si="0"/>
        <v>0</v>
      </c>
      <c r="AA29" s="37">
        <f t="shared" si="1"/>
        <v>0</v>
      </c>
    </row>
    <row r="30" spans="2:27" ht="16" thickBot="1" x14ac:dyDescent="0.4">
      <c r="B30" s="23">
        <v>23</v>
      </c>
      <c r="C30" s="24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37">
        <f t="shared" si="0"/>
        <v>0</v>
      </c>
      <c r="AA30" s="37">
        <f t="shared" si="1"/>
        <v>0</v>
      </c>
    </row>
    <row r="31" spans="2:27" ht="16" thickBot="1" x14ac:dyDescent="0.4">
      <c r="B31" s="23">
        <v>24</v>
      </c>
      <c r="C31" s="24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37">
        <f t="shared" si="0"/>
        <v>0</v>
      </c>
      <c r="AA31" s="37">
        <f t="shared" si="1"/>
        <v>0</v>
      </c>
    </row>
    <row r="32" spans="2:27" s="16" customFormat="1" ht="16" thickBot="1" x14ac:dyDescent="0.4">
      <c r="B32" s="21"/>
      <c r="C32" s="92" t="s">
        <v>20</v>
      </c>
      <c r="D32" s="40">
        <f>(D8+D9+D10+D11+D12+D13+D14+D15+D16+D17+D18+D19+D20+D21+D22+D23+D24+D25+D26+D27+D28+D29+D30+D31)/COUNTA($C$8:$C$31)</f>
        <v>0</v>
      </c>
      <c r="E32" s="40">
        <f>(E8+E9+E10+E11+E12+E13+E14+E15+E16+E17+E18+E19+E20+E21+E22+E23+E24+E25+E26+E27+E28+E29+E30+E31)/COUNTA($C$8:$C$31)</f>
        <v>0</v>
      </c>
      <c r="F32" s="40">
        <f>(F8+F9+F10+F11+F12+F13+F14+F15+F16+F17+F18+F19+F20+F21+F22+F23+F24+F25+F26+F27+F28+F29+F30+F31)/COUNTA($C$8:$C$31)</f>
        <v>0</v>
      </c>
      <c r="G32" s="40">
        <f>(G8+G9+G10+G11+G12+G13+G14+G15+G16+G17+G18+G19+G20+G21+G22+G23+G24+G25+G26+G27+G28+G29+G30+G31)/COUNTA($C$8:$C$31)</f>
        <v>0</v>
      </c>
      <c r="H32" s="40">
        <f t="shared" ref="H32" si="2">(H8+H9+H10+H11+H12+H13+H14+H15+H16+H17+H18+H19+H20+H21+H22+H23+H24+H25+H26+H27+H28+H29+H30+H31)/COUNTA($C$8:$C$31)</f>
        <v>0</v>
      </c>
      <c r="I32" s="40">
        <f t="shared" ref="I32" si="3">(I8+I9+I10+I11+I12+I13+I14+I15+I16+I17+I18+I19+I20+I21+I22+I23+I24+I25+I26+I27+I28+I29+I30+I31)/COUNTA($C$8:$C$31)</f>
        <v>0</v>
      </c>
      <c r="J32" s="40">
        <f t="shared" ref="J32:Y32" si="4">(J8+J9+J10+J11+J12+J13+J14+J15+J16+J17+J18+J19+J20+J21+J22+J23+J24+J25+J26+J27+J28+J29+J30+J31)/COUNTA($C$8:$C$31)</f>
        <v>0</v>
      </c>
      <c r="K32" s="40">
        <f t="shared" si="4"/>
        <v>0</v>
      </c>
      <c r="L32" s="40">
        <f t="shared" si="4"/>
        <v>0</v>
      </c>
      <c r="M32" s="40">
        <f t="shared" si="4"/>
        <v>0</v>
      </c>
      <c r="N32" s="40">
        <f t="shared" si="4"/>
        <v>0</v>
      </c>
      <c r="O32" s="40">
        <f t="shared" si="4"/>
        <v>0</v>
      </c>
      <c r="P32" s="40">
        <f t="shared" si="4"/>
        <v>0</v>
      </c>
      <c r="Q32" s="40">
        <f t="shared" si="4"/>
        <v>0</v>
      </c>
      <c r="R32" s="40">
        <f t="shared" si="4"/>
        <v>0</v>
      </c>
      <c r="S32" s="40">
        <f t="shared" si="4"/>
        <v>0</v>
      </c>
      <c r="T32" s="40">
        <f t="shared" si="4"/>
        <v>0</v>
      </c>
      <c r="U32" s="40">
        <f t="shared" si="4"/>
        <v>0</v>
      </c>
      <c r="V32" s="40">
        <f t="shared" si="4"/>
        <v>0</v>
      </c>
      <c r="W32" s="40">
        <f t="shared" si="4"/>
        <v>0</v>
      </c>
      <c r="X32" s="40">
        <f t="shared" si="4"/>
        <v>0</v>
      </c>
      <c r="Y32" s="40">
        <f t="shared" si="4"/>
        <v>0</v>
      </c>
      <c r="Z32" s="52">
        <f t="shared" si="0"/>
        <v>0</v>
      </c>
      <c r="AA32" s="52">
        <f t="shared" si="1"/>
        <v>0</v>
      </c>
    </row>
    <row r="36" spans="3:9" ht="15" x14ac:dyDescent="0.35">
      <c r="C36" s="27" t="s">
        <v>21</v>
      </c>
      <c r="D36" s="28"/>
      <c r="E36" s="28"/>
      <c r="F36" s="28"/>
      <c r="G36" s="28"/>
      <c r="H36" s="28"/>
      <c r="I36" s="28"/>
    </row>
    <row r="37" spans="3:9" ht="30" x14ac:dyDescent="0.35">
      <c r="C37" s="89"/>
      <c r="D37" s="30" t="s">
        <v>22</v>
      </c>
      <c r="E37" s="30" t="s">
        <v>23</v>
      </c>
      <c r="F37" s="30" t="s">
        <v>24</v>
      </c>
      <c r="G37" s="30" t="s">
        <v>25</v>
      </c>
      <c r="H37" s="94"/>
      <c r="I37" s="94"/>
    </row>
    <row r="38" spans="3:9" ht="15.5" x14ac:dyDescent="0.35">
      <c r="C38" s="90" t="s">
        <v>26</v>
      </c>
      <c r="D38" s="32">
        <f>COUNTA(C8:C31)</f>
        <v>3</v>
      </c>
      <c r="E38" s="32">
        <f>COUNTIF(Z8:Z31,"&gt;=3,8")</f>
        <v>0</v>
      </c>
      <c r="F38" s="32">
        <f>COUNTIFS(Z8:Z31,"&lt;3,7",Z8:Z31,"&gt;=2,3")</f>
        <v>0</v>
      </c>
      <c r="G38" s="32">
        <f>COUNTIFS(Z8:Z31,"&lt;2,2",Z8:Z31,"&gt;0")</f>
        <v>0</v>
      </c>
      <c r="H38" s="95"/>
      <c r="I38" s="95"/>
    </row>
    <row r="39" spans="3:9" ht="15.5" x14ac:dyDescent="0.35">
      <c r="C39" s="90" t="s">
        <v>27</v>
      </c>
      <c r="D39" s="32">
        <v>100</v>
      </c>
      <c r="E39" s="32">
        <f>E38*D39/D38</f>
        <v>0</v>
      </c>
      <c r="F39" s="33">
        <f>F38*D39/D38</f>
        <v>0</v>
      </c>
      <c r="G39" s="33">
        <f>G38*D39/D38</f>
        <v>0</v>
      </c>
      <c r="H39" s="96"/>
      <c r="I39" s="96"/>
    </row>
    <row r="40" spans="3:9" ht="15.5" x14ac:dyDescent="0.35">
      <c r="C40" s="91"/>
      <c r="D40" s="28"/>
      <c r="E40" s="28"/>
      <c r="F40" s="28"/>
      <c r="G40" s="28"/>
      <c r="H40" s="28"/>
      <c r="I40" s="28"/>
    </row>
    <row r="41" spans="3:9" ht="15.5" x14ac:dyDescent="0.35">
      <c r="C41" s="91"/>
      <c r="D41" s="28"/>
      <c r="E41" s="28"/>
      <c r="F41" s="28"/>
      <c r="G41" s="28"/>
      <c r="H41" s="28"/>
      <c r="I41" s="28"/>
    </row>
    <row r="42" spans="3:9" ht="15" x14ac:dyDescent="0.35">
      <c r="C42" s="27" t="s">
        <v>28</v>
      </c>
      <c r="D42" s="28"/>
      <c r="E42" s="28"/>
      <c r="F42" s="28"/>
      <c r="G42" s="28"/>
      <c r="H42" s="28"/>
      <c r="I42" s="28"/>
    </row>
    <row r="43" spans="3:9" ht="30" x14ac:dyDescent="0.35">
      <c r="C43" s="89"/>
      <c r="D43" s="35" t="s">
        <v>22</v>
      </c>
      <c r="E43" s="30" t="s">
        <v>23</v>
      </c>
      <c r="F43" s="30" t="s">
        <v>24</v>
      </c>
      <c r="G43" s="30" t="s">
        <v>25</v>
      </c>
      <c r="H43" s="94"/>
      <c r="I43" s="94"/>
    </row>
    <row r="44" spans="3:9" ht="15.5" x14ac:dyDescent="0.35">
      <c r="C44" s="90" t="s">
        <v>26</v>
      </c>
      <c r="D44" s="32">
        <f>COUNTA(C8:C31)</f>
        <v>3</v>
      </c>
      <c r="E44" s="32">
        <f>COUNTIF(AA8:AA31,"&gt;=3,8")</f>
        <v>0</v>
      </c>
      <c r="F44" s="32">
        <f>COUNTIFS(AA8:AA31,"&lt;3,7",AA8:AA31,"&gt;=2,3")</f>
        <v>0</v>
      </c>
      <c r="G44" s="32">
        <f>COUNTIFS(AA8:AA31,"&lt;2,2",AA8:AA31,"&gt;0")</f>
        <v>0</v>
      </c>
      <c r="H44" s="95"/>
      <c r="I44" s="95"/>
    </row>
    <row r="45" spans="3:9" ht="15.5" x14ac:dyDescent="0.35">
      <c r="C45" s="90" t="s">
        <v>27</v>
      </c>
      <c r="D45" s="32">
        <v>100</v>
      </c>
      <c r="E45" s="33">
        <f>E44*D45/D44</f>
        <v>0</v>
      </c>
      <c r="F45" s="33">
        <f>F44*D45/D44</f>
        <v>0</v>
      </c>
      <c r="G45" s="33">
        <f>G44*D45/D44</f>
        <v>0</v>
      </c>
      <c r="H45" s="96"/>
      <c r="I45" s="96"/>
    </row>
  </sheetData>
  <sheetProtection algorithmName="SHA-512" hashValue="ne6JWujMv/ut+rJpG5Glk6CbqZgMyY63eGihlytwtg6jUC8eWxMp5ZLNOQLnfhk1cfpcA4D6mwUrHtkLi5/Tcg==" saltValue="NwKJA9QARRV9O8+cprfH9Q==" spinCount="100000" sheet="1" objects="1" formatCells="0" formatColumns="0" formatRows="0" insertColumns="0" insertRows="0" insertHyperlinks="0" deleteColumns="0" deleteRows="0" sort="0" autoFilter="0" pivotTables="0"/>
  <mergeCells count="18">
    <mergeCell ref="B1:AA1"/>
    <mergeCell ref="B4:B7"/>
    <mergeCell ref="C4:C7"/>
    <mergeCell ref="J4:M4"/>
    <mergeCell ref="N4:O6"/>
    <mergeCell ref="P4:S4"/>
    <mergeCell ref="T4:U6"/>
    <mergeCell ref="V4:W6"/>
    <mergeCell ref="H5:I6"/>
    <mergeCell ref="D4:I4"/>
    <mergeCell ref="X4:Y6"/>
    <mergeCell ref="Z4:AA6"/>
    <mergeCell ref="D5:E6"/>
    <mergeCell ref="F5:G6"/>
    <mergeCell ref="J5:K6"/>
    <mergeCell ref="L5:M6"/>
    <mergeCell ref="P5:Q6"/>
    <mergeCell ref="R5:S6"/>
  </mergeCells>
  <hyperlinks>
    <hyperlink ref="AC2" location="ОГЛАВЛЕНИЕ!A1" display="ОГЛАВЛЕНИЕ" xr:uid="{6AD7E608-9B3A-430A-BC52-0AC38A729E4E}"/>
  </hyperlinks>
  <pageMargins left="0.7" right="0.7" top="0.75" bottom="0.75" header="0.3" footer="0.3"/>
  <pageSetup paperSize="9" scale="41" orientation="landscape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A8DC6-9E45-47EE-A8C8-E8157B3B752F}">
  <sheetPr codeName="Лист11">
    <tabColor theme="5"/>
    <pageSetUpPr fitToPage="1"/>
  </sheetPr>
  <dimension ref="A1:Y67"/>
  <sheetViews>
    <sheetView view="pageLayout" zoomScale="70" zoomScaleNormal="40" zoomScalePageLayoutView="70" workbookViewId="0">
      <selection activeCell="D6" sqref="D6:U29"/>
    </sheetView>
  </sheetViews>
  <sheetFormatPr defaultRowHeight="14.5" x14ac:dyDescent="0.35"/>
  <cols>
    <col min="3" max="3" width="27.26953125" customWidth="1"/>
    <col min="4" max="4" width="8.7265625" customWidth="1"/>
    <col min="5" max="5" width="7.81640625" customWidth="1"/>
    <col min="6" max="6" width="8.81640625" customWidth="1"/>
    <col min="7" max="9" width="8.7265625" customWidth="1"/>
    <col min="25" max="25" width="7.26953125" customWidth="1"/>
  </cols>
  <sheetData>
    <row r="1" spans="1:25" ht="17.5" x14ac:dyDescent="0.35">
      <c r="A1" s="1"/>
      <c r="B1" s="97" t="s">
        <v>125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53" t="s">
        <v>390</v>
      </c>
      <c r="Y1" s="152"/>
    </row>
    <row r="2" spans="1:25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5" ht="46.5" customHeight="1" thickBot="1" x14ac:dyDescent="0.4">
      <c r="A3" s="1"/>
      <c r="B3" s="202" t="s">
        <v>2</v>
      </c>
      <c r="C3" s="202" t="s">
        <v>3</v>
      </c>
      <c r="D3" s="248" t="s">
        <v>129</v>
      </c>
      <c r="E3" s="250"/>
      <c r="F3" s="248" t="s">
        <v>130</v>
      </c>
      <c r="G3" s="250"/>
      <c r="H3" s="248" t="s">
        <v>131</v>
      </c>
      <c r="I3" s="250"/>
      <c r="J3" s="237" t="s">
        <v>135</v>
      </c>
      <c r="K3" s="238"/>
      <c r="L3" s="238"/>
      <c r="M3" s="238"/>
      <c r="N3" s="238"/>
      <c r="O3" s="239"/>
      <c r="P3" s="248" t="s">
        <v>126</v>
      </c>
      <c r="Q3" s="250"/>
      <c r="R3" s="248" t="s">
        <v>127</v>
      </c>
      <c r="S3" s="250"/>
      <c r="T3" s="248" t="s">
        <v>128</v>
      </c>
      <c r="U3" s="250"/>
      <c r="V3" s="217" t="s">
        <v>10</v>
      </c>
      <c r="W3" s="217"/>
      <c r="X3" s="1"/>
    </row>
    <row r="4" spans="1:25" ht="72.75" customHeight="1" thickBot="1" x14ac:dyDescent="0.4">
      <c r="A4" s="1"/>
      <c r="B4" s="203"/>
      <c r="C4" s="203"/>
      <c r="D4" s="257"/>
      <c r="E4" s="266"/>
      <c r="F4" s="264"/>
      <c r="G4" s="265"/>
      <c r="H4" s="264"/>
      <c r="I4" s="265"/>
      <c r="J4" s="264" t="s">
        <v>132</v>
      </c>
      <c r="K4" s="265"/>
      <c r="L4" s="215" t="s">
        <v>133</v>
      </c>
      <c r="M4" s="216"/>
      <c r="N4" s="215" t="s">
        <v>134</v>
      </c>
      <c r="O4" s="216"/>
      <c r="P4" s="264"/>
      <c r="Q4" s="265"/>
      <c r="R4" s="264"/>
      <c r="S4" s="265"/>
      <c r="T4" s="264"/>
      <c r="U4" s="265"/>
      <c r="V4" s="217"/>
      <c r="W4" s="217"/>
      <c r="X4" s="1"/>
    </row>
    <row r="5" spans="1:25" ht="16" thickBot="1" x14ac:dyDescent="0.4">
      <c r="A5" s="1"/>
      <c r="B5" s="204"/>
      <c r="C5" s="204"/>
      <c r="D5" s="98" t="s">
        <v>15</v>
      </c>
      <c r="E5" s="98" t="s">
        <v>16</v>
      </c>
      <c r="F5" s="98" t="s">
        <v>15</v>
      </c>
      <c r="G5" s="98" t="s">
        <v>16</v>
      </c>
      <c r="H5" s="98" t="s">
        <v>15</v>
      </c>
      <c r="I5" s="98" t="s">
        <v>16</v>
      </c>
      <c r="J5" s="98" t="s">
        <v>15</v>
      </c>
      <c r="K5" s="98" t="s">
        <v>16</v>
      </c>
      <c r="L5" s="22" t="s">
        <v>15</v>
      </c>
      <c r="M5" s="22" t="s">
        <v>16</v>
      </c>
      <c r="N5" s="22" t="s">
        <v>15</v>
      </c>
      <c r="O5" s="22" t="s">
        <v>16</v>
      </c>
      <c r="P5" s="22" t="s">
        <v>15</v>
      </c>
      <c r="Q5" s="22" t="s">
        <v>16</v>
      </c>
      <c r="R5" s="22" t="s">
        <v>15</v>
      </c>
      <c r="S5" s="22" t="s">
        <v>16</v>
      </c>
      <c r="T5" s="22" t="s">
        <v>15</v>
      </c>
      <c r="U5" s="22" t="s">
        <v>16</v>
      </c>
      <c r="V5" s="43" t="s">
        <v>15</v>
      </c>
      <c r="W5" s="43" t="s">
        <v>16</v>
      </c>
      <c r="X5" s="1"/>
    </row>
    <row r="6" spans="1:25" ht="16" thickBot="1" x14ac:dyDescent="0.4">
      <c r="A6" s="1"/>
      <c r="B6" s="23">
        <v>1</v>
      </c>
      <c r="C6" s="24" t="s">
        <v>17</v>
      </c>
      <c r="D6" s="70"/>
      <c r="E6" s="70"/>
      <c r="F6" s="70"/>
      <c r="G6" s="70"/>
      <c r="H6" s="70"/>
      <c r="I6" s="70"/>
      <c r="J6" s="70"/>
      <c r="K6" s="70"/>
      <c r="L6" s="71"/>
      <c r="M6" s="71"/>
      <c r="N6" s="71"/>
      <c r="O6" s="71"/>
      <c r="P6" s="71"/>
      <c r="Q6" s="71"/>
      <c r="R6" s="71"/>
      <c r="S6" s="71"/>
      <c r="T6" s="71"/>
      <c r="U6" s="71"/>
      <c r="V6" s="79">
        <f>(D6+F6+H6+J6+L6+N6+P6+R6+T6)/9</f>
        <v>0</v>
      </c>
      <c r="W6" s="79">
        <f>(E6+G6+I6+K6+M6+O6+Q6+S6+U6)/9</f>
        <v>0</v>
      </c>
      <c r="X6" s="1"/>
    </row>
    <row r="7" spans="1:25" ht="16" thickBot="1" x14ac:dyDescent="0.4">
      <c r="A7" s="1"/>
      <c r="B7" s="23">
        <v>2</v>
      </c>
      <c r="C7" s="24" t="s">
        <v>18</v>
      </c>
      <c r="D7" s="70"/>
      <c r="E7" s="70"/>
      <c r="F7" s="70"/>
      <c r="G7" s="70"/>
      <c r="H7" s="70"/>
      <c r="I7" s="70"/>
      <c r="J7" s="70"/>
      <c r="K7" s="70"/>
      <c r="L7" s="71"/>
      <c r="M7" s="71"/>
      <c r="N7" s="71"/>
      <c r="O7" s="71"/>
      <c r="P7" s="71"/>
      <c r="Q7" s="71"/>
      <c r="R7" s="71"/>
      <c r="S7" s="71"/>
      <c r="T7" s="71"/>
      <c r="U7" s="71"/>
      <c r="V7" s="79">
        <f t="shared" ref="V7:V30" si="0">(D7+F7+H7+J7+L7+N7+P7+R7+T7)/9</f>
        <v>0</v>
      </c>
      <c r="W7" s="79">
        <f t="shared" ref="W7:W30" si="1">(E7+G7+I7+K7+M7+O7+Q7+S7+U7)/9</f>
        <v>0</v>
      </c>
      <c r="X7" s="1"/>
    </row>
    <row r="8" spans="1:25" ht="17.25" customHeight="1" thickBot="1" x14ac:dyDescent="0.4">
      <c r="A8" s="1"/>
      <c r="B8" s="23">
        <v>3</v>
      </c>
      <c r="C8" s="24" t="s">
        <v>19</v>
      </c>
      <c r="D8" s="70"/>
      <c r="E8" s="70"/>
      <c r="F8" s="70"/>
      <c r="G8" s="70"/>
      <c r="H8" s="70"/>
      <c r="I8" s="70"/>
      <c r="J8" s="70"/>
      <c r="K8" s="70"/>
      <c r="L8" s="71"/>
      <c r="M8" s="71"/>
      <c r="N8" s="71"/>
      <c r="O8" s="71"/>
      <c r="P8" s="71"/>
      <c r="Q8" s="71"/>
      <c r="R8" s="71"/>
      <c r="S8" s="71"/>
      <c r="T8" s="71"/>
      <c r="U8" s="71"/>
      <c r="V8" s="79">
        <f t="shared" si="0"/>
        <v>0</v>
      </c>
      <c r="W8" s="79">
        <f t="shared" si="1"/>
        <v>0</v>
      </c>
      <c r="X8" s="1"/>
    </row>
    <row r="9" spans="1:25" ht="16" thickBot="1" x14ac:dyDescent="0.4">
      <c r="A9" s="1"/>
      <c r="B9" s="23">
        <v>4</v>
      </c>
      <c r="C9" s="24"/>
      <c r="D9" s="70"/>
      <c r="E9" s="70"/>
      <c r="F9" s="70"/>
      <c r="G9" s="70"/>
      <c r="H9" s="70"/>
      <c r="I9" s="70"/>
      <c r="J9" s="70"/>
      <c r="K9" s="70"/>
      <c r="L9" s="71"/>
      <c r="M9" s="71"/>
      <c r="N9" s="71"/>
      <c r="O9" s="71"/>
      <c r="P9" s="71"/>
      <c r="Q9" s="71"/>
      <c r="R9" s="71"/>
      <c r="S9" s="71"/>
      <c r="T9" s="71"/>
      <c r="U9" s="71"/>
      <c r="V9" s="79">
        <f t="shared" si="0"/>
        <v>0</v>
      </c>
      <c r="W9" s="79">
        <f t="shared" si="1"/>
        <v>0</v>
      </c>
      <c r="X9" s="1"/>
    </row>
    <row r="10" spans="1:25" ht="16" thickBot="1" x14ac:dyDescent="0.4">
      <c r="A10" s="1"/>
      <c r="B10" s="23">
        <v>5</v>
      </c>
      <c r="C10" s="24"/>
      <c r="D10" s="70"/>
      <c r="E10" s="70"/>
      <c r="F10" s="70"/>
      <c r="G10" s="70"/>
      <c r="H10" s="70"/>
      <c r="I10" s="70"/>
      <c r="J10" s="70"/>
      <c r="K10" s="70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9">
        <f t="shared" si="0"/>
        <v>0</v>
      </c>
      <c r="W10" s="79">
        <f t="shared" si="1"/>
        <v>0</v>
      </c>
      <c r="X10" s="1"/>
    </row>
    <row r="11" spans="1:25" ht="16" thickBot="1" x14ac:dyDescent="0.4">
      <c r="A11" s="1"/>
      <c r="B11" s="23">
        <v>6</v>
      </c>
      <c r="C11" s="24"/>
      <c r="D11" s="70"/>
      <c r="E11" s="70"/>
      <c r="F11" s="70"/>
      <c r="G11" s="70"/>
      <c r="H11" s="70"/>
      <c r="I11" s="70"/>
      <c r="J11" s="70"/>
      <c r="K11" s="70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9">
        <f t="shared" si="0"/>
        <v>0</v>
      </c>
      <c r="W11" s="79">
        <f t="shared" si="1"/>
        <v>0</v>
      </c>
      <c r="X11" s="1"/>
    </row>
    <row r="12" spans="1:25" ht="16" thickBot="1" x14ac:dyDescent="0.4">
      <c r="A12" s="1"/>
      <c r="B12" s="23">
        <v>7</v>
      </c>
      <c r="C12" s="24"/>
      <c r="D12" s="70"/>
      <c r="E12" s="70"/>
      <c r="F12" s="70"/>
      <c r="G12" s="70"/>
      <c r="H12" s="70"/>
      <c r="I12" s="70"/>
      <c r="J12" s="70"/>
      <c r="K12" s="70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9">
        <f t="shared" si="0"/>
        <v>0</v>
      </c>
      <c r="W12" s="79">
        <f t="shared" si="1"/>
        <v>0</v>
      </c>
      <c r="X12" s="1"/>
    </row>
    <row r="13" spans="1:25" ht="16" thickBot="1" x14ac:dyDescent="0.4">
      <c r="A13" s="1"/>
      <c r="B13" s="23">
        <v>8</v>
      </c>
      <c r="C13" s="24"/>
      <c r="D13" s="70"/>
      <c r="E13" s="70"/>
      <c r="F13" s="70"/>
      <c r="G13" s="70"/>
      <c r="H13" s="70"/>
      <c r="I13" s="70"/>
      <c r="J13" s="70"/>
      <c r="K13" s="70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9">
        <f t="shared" si="0"/>
        <v>0</v>
      </c>
      <c r="W13" s="79">
        <f t="shared" si="1"/>
        <v>0</v>
      </c>
      <c r="X13" s="1"/>
    </row>
    <row r="14" spans="1:25" ht="16" thickBot="1" x14ac:dyDescent="0.4">
      <c r="A14" s="1"/>
      <c r="B14" s="23">
        <v>9</v>
      </c>
      <c r="C14" s="24"/>
      <c r="D14" s="70"/>
      <c r="E14" s="70"/>
      <c r="F14" s="70"/>
      <c r="G14" s="70"/>
      <c r="H14" s="70"/>
      <c r="I14" s="70"/>
      <c r="J14" s="70"/>
      <c r="K14" s="70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9">
        <f t="shared" si="0"/>
        <v>0</v>
      </c>
      <c r="W14" s="79">
        <f t="shared" si="1"/>
        <v>0</v>
      </c>
      <c r="X14" s="1"/>
    </row>
    <row r="15" spans="1:25" ht="16" thickBot="1" x14ac:dyDescent="0.4">
      <c r="A15" s="1"/>
      <c r="B15" s="23">
        <v>10</v>
      </c>
      <c r="C15" s="24"/>
      <c r="D15" s="70"/>
      <c r="E15" s="70"/>
      <c r="F15" s="70"/>
      <c r="G15" s="70"/>
      <c r="H15" s="70"/>
      <c r="I15" s="70"/>
      <c r="J15" s="70"/>
      <c r="K15" s="70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9">
        <f t="shared" si="0"/>
        <v>0</v>
      </c>
      <c r="W15" s="79">
        <f t="shared" si="1"/>
        <v>0</v>
      </c>
      <c r="X15" s="1"/>
    </row>
    <row r="16" spans="1:25" ht="16" thickBot="1" x14ac:dyDescent="0.4">
      <c r="A16" s="1"/>
      <c r="B16" s="23">
        <v>11</v>
      </c>
      <c r="C16" s="24"/>
      <c r="D16" s="70"/>
      <c r="E16" s="70"/>
      <c r="F16" s="70"/>
      <c r="G16" s="70"/>
      <c r="H16" s="70"/>
      <c r="I16" s="70"/>
      <c r="J16" s="70"/>
      <c r="K16" s="70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9">
        <f t="shared" si="0"/>
        <v>0</v>
      </c>
      <c r="W16" s="79">
        <f t="shared" si="1"/>
        <v>0</v>
      </c>
      <c r="X16" s="1"/>
    </row>
    <row r="17" spans="1:24" ht="16" thickBot="1" x14ac:dyDescent="0.4">
      <c r="A17" s="1"/>
      <c r="B17" s="23">
        <v>12</v>
      </c>
      <c r="C17" s="24"/>
      <c r="D17" s="70"/>
      <c r="E17" s="70"/>
      <c r="F17" s="70"/>
      <c r="G17" s="70"/>
      <c r="H17" s="70"/>
      <c r="I17" s="70"/>
      <c r="J17" s="70"/>
      <c r="K17" s="70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9">
        <f t="shared" si="0"/>
        <v>0</v>
      </c>
      <c r="W17" s="79">
        <f t="shared" si="1"/>
        <v>0</v>
      </c>
      <c r="X17" s="1"/>
    </row>
    <row r="18" spans="1:24" ht="16" thickBot="1" x14ac:dyDescent="0.4">
      <c r="A18" s="1"/>
      <c r="B18" s="23">
        <v>13</v>
      </c>
      <c r="C18" s="24"/>
      <c r="D18" s="70"/>
      <c r="E18" s="70"/>
      <c r="F18" s="70"/>
      <c r="G18" s="70"/>
      <c r="H18" s="70"/>
      <c r="I18" s="70"/>
      <c r="J18" s="70"/>
      <c r="K18" s="70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9">
        <f t="shared" si="0"/>
        <v>0</v>
      </c>
      <c r="W18" s="79">
        <f t="shared" si="1"/>
        <v>0</v>
      </c>
      <c r="X18" s="1"/>
    </row>
    <row r="19" spans="1:24" ht="16" thickBot="1" x14ac:dyDescent="0.4">
      <c r="A19" s="1"/>
      <c r="B19" s="23">
        <v>14</v>
      </c>
      <c r="C19" s="24"/>
      <c r="D19" s="70"/>
      <c r="E19" s="70"/>
      <c r="F19" s="70"/>
      <c r="G19" s="70"/>
      <c r="H19" s="70"/>
      <c r="I19" s="70"/>
      <c r="J19" s="70"/>
      <c r="K19" s="70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9">
        <f t="shared" si="0"/>
        <v>0</v>
      </c>
      <c r="W19" s="79">
        <f t="shared" si="1"/>
        <v>0</v>
      </c>
      <c r="X19" s="1"/>
    </row>
    <row r="20" spans="1:24" ht="16" thickBot="1" x14ac:dyDescent="0.4">
      <c r="A20" s="1"/>
      <c r="B20" s="23">
        <v>15</v>
      </c>
      <c r="C20" s="24"/>
      <c r="D20" s="70"/>
      <c r="E20" s="70"/>
      <c r="F20" s="70"/>
      <c r="G20" s="70"/>
      <c r="H20" s="70"/>
      <c r="I20" s="70"/>
      <c r="J20" s="70"/>
      <c r="K20" s="70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9">
        <f t="shared" si="0"/>
        <v>0</v>
      </c>
      <c r="W20" s="79">
        <f t="shared" si="1"/>
        <v>0</v>
      </c>
      <c r="X20" s="1"/>
    </row>
    <row r="21" spans="1:24" ht="16" thickBot="1" x14ac:dyDescent="0.4">
      <c r="A21" s="1"/>
      <c r="B21" s="23">
        <v>16</v>
      </c>
      <c r="C21" s="24"/>
      <c r="D21" s="70"/>
      <c r="E21" s="70"/>
      <c r="F21" s="70"/>
      <c r="G21" s="70"/>
      <c r="H21" s="70"/>
      <c r="I21" s="70"/>
      <c r="J21" s="70"/>
      <c r="K21" s="70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9">
        <f t="shared" si="0"/>
        <v>0</v>
      </c>
      <c r="W21" s="79">
        <f t="shared" si="1"/>
        <v>0</v>
      </c>
      <c r="X21" s="1"/>
    </row>
    <row r="22" spans="1:24" ht="16" thickBot="1" x14ac:dyDescent="0.4">
      <c r="A22" s="1"/>
      <c r="B22" s="23">
        <v>17</v>
      </c>
      <c r="C22" s="24"/>
      <c r="D22" s="70"/>
      <c r="E22" s="70"/>
      <c r="F22" s="70"/>
      <c r="G22" s="70"/>
      <c r="H22" s="70"/>
      <c r="I22" s="70"/>
      <c r="J22" s="70"/>
      <c r="K22" s="70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9">
        <f t="shared" si="0"/>
        <v>0</v>
      </c>
      <c r="W22" s="79">
        <f t="shared" si="1"/>
        <v>0</v>
      </c>
      <c r="X22" s="1"/>
    </row>
    <row r="23" spans="1:24" ht="16" thickBot="1" x14ac:dyDescent="0.4">
      <c r="A23" s="1"/>
      <c r="B23" s="23">
        <v>18</v>
      </c>
      <c r="C23" s="24"/>
      <c r="D23" s="70"/>
      <c r="E23" s="70"/>
      <c r="F23" s="70"/>
      <c r="G23" s="70"/>
      <c r="H23" s="70"/>
      <c r="I23" s="70"/>
      <c r="J23" s="70"/>
      <c r="K23" s="70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9">
        <f t="shared" si="0"/>
        <v>0</v>
      </c>
      <c r="W23" s="79">
        <f t="shared" si="1"/>
        <v>0</v>
      </c>
      <c r="X23" s="1"/>
    </row>
    <row r="24" spans="1:24" ht="16" thickBot="1" x14ac:dyDescent="0.4">
      <c r="A24" s="1"/>
      <c r="B24" s="23">
        <v>19</v>
      </c>
      <c r="C24" s="24"/>
      <c r="D24" s="70"/>
      <c r="E24" s="70"/>
      <c r="F24" s="70"/>
      <c r="G24" s="70"/>
      <c r="H24" s="70"/>
      <c r="I24" s="70"/>
      <c r="J24" s="70"/>
      <c r="K24" s="70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9">
        <f t="shared" si="0"/>
        <v>0</v>
      </c>
      <c r="W24" s="79">
        <f t="shared" si="1"/>
        <v>0</v>
      </c>
      <c r="X24" s="1"/>
    </row>
    <row r="25" spans="1:24" ht="16" thickBot="1" x14ac:dyDescent="0.4">
      <c r="A25" s="1"/>
      <c r="B25" s="23">
        <v>20</v>
      </c>
      <c r="C25" s="24"/>
      <c r="D25" s="70"/>
      <c r="E25" s="70"/>
      <c r="F25" s="70"/>
      <c r="G25" s="70"/>
      <c r="H25" s="70"/>
      <c r="I25" s="70"/>
      <c r="J25" s="70"/>
      <c r="K25" s="70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9">
        <f t="shared" si="0"/>
        <v>0</v>
      </c>
      <c r="W25" s="79">
        <f t="shared" si="1"/>
        <v>0</v>
      </c>
      <c r="X25" s="1"/>
    </row>
    <row r="26" spans="1:24" ht="16" thickBot="1" x14ac:dyDescent="0.4">
      <c r="A26" s="1"/>
      <c r="B26" s="23">
        <v>21</v>
      </c>
      <c r="C26" s="24"/>
      <c r="D26" s="70"/>
      <c r="E26" s="70"/>
      <c r="F26" s="70"/>
      <c r="G26" s="70"/>
      <c r="H26" s="70"/>
      <c r="I26" s="70"/>
      <c r="J26" s="70"/>
      <c r="K26" s="70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9">
        <f t="shared" si="0"/>
        <v>0</v>
      </c>
      <c r="W26" s="79">
        <f t="shared" si="1"/>
        <v>0</v>
      </c>
      <c r="X26" s="1"/>
    </row>
    <row r="27" spans="1:24" ht="16" thickBot="1" x14ac:dyDescent="0.4">
      <c r="A27" s="1"/>
      <c r="B27" s="23">
        <v>22</v>
      </c>
      <c r="C27" s="24"/>
      <c r="D27" s="70"/>
      <c r="E27" s="70"/>
      <c r="F27" s="70"/>
      <c r="G27" s="70"/>
      <c r="H27" s="70"/>
      <c r="I27" s="70"/>
      <c r="J27" s="70"/>
      <c r="K27" s="70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9">
        <f t="shared" si="0"/>
        <v>0</v>
      </c>
      <c r="W27" s="79">
        <f t="shared" si="1"/>
        <v>0</v>
      </c>
      <c r="X27" s="1"/>
    </row>
    <row r="28" spans="1:24" ht="16" thickBot="1" x14ac:dyDescent="0.4">
      <c r="A28" s="1"/>
      <c r="B28" s="23">
        <v>23</v>
      </c>
      <c r="C28" s="24"/>
      <c r="D28" s="70"/>
      <c r="E28" s="70"/>
      <c r="F28" s="70"/>
      <c r="G28" s="70"/>
      <c r="H28" s="70"/>
      <c r="I28" s="70"/>
      <c r="J28" s="70"/>
      <c r="K28" s="70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9">
        <f t="shared" si="0"/>
        <v>0</v>
      </c>
      <c r="W28" s="79">
        <f t="shared" si="1"/>
        <v>0</v>
      </c>
      <c r="X28" s="1"/>
    </row>
    <row r="29" spans="1:24" ht="16" thickBot="1" x14ac:dyDescent="0.4">
      <c r="A29" s="1"/>
      <c r="B29" s="23">
        <v>24</v>
      </c>
      <c r="C29" s="24"/>
      <c r="D29" s="70"/>
      <c r="E29" s="70"/>
      <c r="F29" s="70"/>
      <c r="G29" s="70"/>
      <c r="H29" s="70"/>
      <c r="I29" s="70"/>
      <c r="J29" s="70"/>
      <c r="K29" s="70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9">
        <f t="shared" si="0"/>
        <v>0</v>
      </c>
      <c r="W29" s="79">
        <f t="shared" si="1"/>
        <v>0</v>
      </c>
      <c r="X29" s="1"/>
    </row>
    <row r="30" spans="1:24" s="99" customFormat="1" ht="16" thickBot="1" x14ac:dyDescent="0.4">
      <c r="A30" s="16"/>
      <c r="B30" s="21"/>
      <c r="C30" s="80" t="s">
        <v>20</v>
      </c>
      <c r="D30" s="40">
        <f t="shared" ref="D30:G30" si="2">(D6+D7+D8+D9+D10+D11+D12+D13+D14+D15+D16+D17+D18+D19+D20+D21+D22+D23+D24+D25+D26+D27+D28+D29)/COUNTA($C$6:$C$29)</f>
        <v>0</v>
      </c>
      <c r="E30" s="40">
        <f t="shared" si="2"/>
        <v>0</v>
      </c>
      <c r="F30" s="40">
        <f t="shared" si="2"/>
        <v>0</v>
      </c>
      <c r="G30" s="40">
        <f t="shared" si="2"/>
        <v>0</v>
      </c>
      <c r="H30" s="40">
        <f t="shared" ref="H30" si="3">(H6+H7+H8+H9+H10+H11+H12+H13+H14+H15+H16+H17+H18+H19+H20+H21+H22+H23+H24+H25+H26+H27+H28+H29)/COUNTA($C$6:$C$29)</f>
        <v>0</v>
      </c>
      <c r="I30" s="40">
        <f t="shared" ref="I30" si="4">(I6+I7+I8+I9+I10+I11+I12+I13+I14+I15+I16+I17+I18+I19+I20+I21+I22+I23+I24+I25+I26+I27+I28+I29)/COUNTA($C$6:$C$29)</f>
        <v>0</v>
      </c>
      <c r="J30" s="40">
        <f>(J6+J7+J8+J9+J10+J11+J12+J13+J14+J15+J16+J17+J18+J19+J20+J21+J22+J23+J24+J25+J26+J27+J28+J29)/COUNTA($C$6:$C$29)</f>
        <v>0</v>
      </c>
      <c r="K30" s="40">
        <f t="shared" ref="K30:U30" si="5">(K6+K7+K8+K9+K10+K11+K12+K13+K14+K15+K16+K17+K18+K19+K20+K21+K22+K23+K24+K25+K26+K27+K28+K29)/COUNTA($C$6:$C$29)</f>
        <v>0</v>
      </c>
      <c r="L30" s="40">
        <f t="shared" si="5"/>
        <v>0</v>
      </c>
      <c r="M30" s="40">
        <f t="shared" si="5"/>
        <v>0</v>
      </c>
      <c r="N30" s="40">
        <f t="shared" si="5"/>
        <v>0</v>
      </c>
      <c r="O30" s="40">
        <f t="shared" si="5"/>
        <v>0</v>
      </c>
      <c r="P30" s="40">
        <f t="shared" si="5"/>
        <v>0</v>
      </c>
      <c r="Q30" s="40">
        <f t="shared" si="5"/>
        <v>0</v>
      </c>
      <c r="R30" s="40">
        <f t="shared" si="5"/>
        <v>0</v>
      </c>
      <c r="S30" s="40">
        <f t="shared" si="5"/>
        <v>0</v>
      </c>
      <c r="T30" s="40">
        <f t="shared" si="5"/>
        <v>0</v>
      </c>
      <c r="U30" s="40">
        <f t="shared" si="5"/>
        <v>0</v>
      </c>
      <c r="V30" s="100">
        <f t="shared" si="0"/>
        <v>0</v>
      </c>
      <c r="W30" s="100">
        <f t="shared" si="1"/>
        <v>0</v>
      </c>
      <c r="X30" s="16"/>
    </row>
    <row r="31" spans="1:24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" x14ac:dyDescent="0.35">
      <c r="A33" s="1"/>
      <c r="B33" s="1"/>
      <c r="C33" s="27" t="s">
        <v>21</v>
      </c>
      <c r="D33" s="27"/>
      <c r="E33" s="27"/>
      <c r="F33" s="27"/>
      <c r="G33" s="27"/>
      <c r="H33" s="27"/>
      <c r="I33" s="27"/>
      <c r="J33" s="28"/>
      <c r="K33" s="28"/>
      <c r="L33" s="28"/>
      <c r="M33" s="28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0" x14ac:dyDescent="0.35">
      <c r="A34" s="1"/>
      <c r="B34" s="1"/>
      <c r="C34" s="29"/>
      <c r="D34" s="30" t="s">
        <v>22</v>
      </c>
      <c r="E34" s="30" t="s">
        <v>23</v>
      </c>
      <c r="F34" s="30" t="s">
        <v>24</v>
      </c>
      <c r="G34" s="30" t="s">
        <v>25</v>
      </c>
      <c r="H34" s="94"/>
      <c r="I34" s="94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5" x14ac:dyDescent="0.35">
      <c r="A35" s="1"/>
      <c r="B35" s="1"/>
      <c r="C35" s="31" t="s">
        <v>26</v>
      </c>
      <c r="D35" s="32">
        <f>COUNTA(C6:C29)</f>
        <v>3</v>
      </c>
      <c r="E35" s="32">
        <f>COUNTIF(V6:V29,"&gt;=3,8")</f>
        <v>0</v>
      </c>
      <c r="F35" s="32">
        <f>COUNTIFS(V6:V29,"&lt;3,7",V6:V29,"&gt;=2,3")</f>
        <v>0</v>
      </c>
      <c r="G35" s="32">
        <f>COUNTIFS(V6:V29,"&lt;2,2",V6:V29,"&gt;0")</f>
        <v>0</v>
      </c>
      <c r="H35" s="95"/>
      <c r="I35" s="95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5" x14ac:dyDescent="0.35">
      <c r="A36" s="1"/>
      <c r="B36" s="1"/>
      <c r="C36" s="31" t="s">
        <v>27</v>
      </c>
      <c r="D36" s="32">
        <v>100</v>
      </c>
      <c r="E36" s="32">
        <f>E35*D36/D35</f>
        <v>0</v>
      </c>
      <c r="F36" s="33">
        <f>F35*D36/D35</f>
        <v>0</v>
      </c>
      <c r="G36" s="33">
        <f>G35*D36/D35</f>
        <v>0</v>
      </c>
      <c r="H36" s="96"/>
      <c r="I36" s="96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5" x14ac:dyDescent="0.35">
      <c r="A37" s="1"/>
      <c r="B37" s="1"/>
      <c r="C37" s="34"/>
      <c r="D37" s="34"/>
      <c r="E37" s="34"/>
      <c r="F37" s="34"/>
      <c r="G37" s="34"/>
      <c r="H37" s="34"/>
      <c r="I37" s="34"/>
      <c r="J37" s="28"/>
      <c r="K37" s="28"/>
      <c r="L37" s="28"/>
      <c r="M37" s="28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" x14ac:dyDescent="0.35">
      <c r="A38" s="1"/>
      <c r="B38" s="1"/>
      <c r="C38" s="27" t="s">
        <v>28</v>
      </c>
      <c r="D38" s="27"/>
      <c r="E38" s="27"/>
      <c r="F38" s="27"/>
      <c r="G38" s="27"/>
      <c r="H38" s="27"/>
      <c r="I38" s="27"/>
      <c r="J38" s="28"/>
      <c r="K38" s="28"/>
      <c r="L38" s="28"/>
      <c r="M38" s="28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0" x14ac:dyDescent="0.35">
      <c r="A39" s="1"/>
      <c r="B39" s="1"/>
      <c r="C39" s="29"/>
      <c r="D39" s="35" t="s">
        <v>22</v>
      </c>
      <c r="E39" s="30" t="s">
        <v>23</v>
      </c>
      <c r="F39" s="30" t="s">
        <v>24</v>
      </c>
      <c r="G39" s="30" t="s">
        <v>25</v>
      </c>
      <c r="H39" s="94"/>
      <c r="I39" s="94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5" x14ac:dyDescent="0.35">
      <c r="A40" s="1"/>
      <c r="B40" s="1"/>
      <c r="C40" s="31" t="s">
        <v>26</v>
      </c>
      <c r="D40" s="32">
        <f>COUNTA(C5:C28)</f>
        <v>3</v>
      </c>
      <c r="E40" s="32">
        <f>COUNTIF(W6:W29,"&gt;=3,8")</f>
        <v>0</v>
      </c>
      <c r="F40" s="32">
        <f>COUNTIFS(W6:W29,"&lt;3,7",W6:W29,"&gt;=2,3")</f>
        <v>0</v>
      </c>
      <c r="G40" s="32">
        <f>COUNTIFS(W6:W29,"&lt;2,2",W6:W29,"&gt;0")</f>
        <v>0</v>
      </c>
      <c r="H40" s="95"/>
      <c r="I40" s="95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5" x14ac:dyDescent="0.35">
      <c r="A41" s="1"/>
      <c r="B41" s="1"/>
      <c r="C41" s="31" t="s">
        <v>27</v>
      </c>
      <c r="D41" s="32">
        <v>100</v>
      </c>
      <c r="E41" s="33">
        <f>E40*D41/D40</f>
        <v>0</v>
      </c>
      <c r="F41" s="33">
        <f>F40*D41/D40</f>
        <v>0</v>
      </c>
      <c r="G41" s="33">
        <f>G40*D41/D40</f>
        <v>0</v>
      </c>
      <c r="H41" s="96"/>
      <c r="I41" s="96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</sheetData>
  <sheetProtection algorithmName="SHA-512" hashValue="gIMoqIPma0npPAQUB3D1EX6FA/yz/CCA0/D3bUEKfIhQL5iinRpNUFSH26EOs7c3H3Mc+r2WA/oxBfeHvGphvg==" saltValue="yNWNaHNI+aWABMD/aTjodQ==" spinCount="100000" sheet="1" objects="1" formatCells="0" formatColumns="0" formatRows="0" insertColumns="0" insertRows="0" insertHyperlinks="0" deleteColumns="0" deleteRows="0" sort="0" autoFilter="0" pivotTables="0"/>
  <mergeCells count="13">
    <mergeCell ref="R3:S4"/>
    <mergeCell ref="T3:U4"/>
    <mergeCell ref="V3:W4"/>
    <mergeCell ref="D3:E4"/>
    <mergeCell ref="F3:G4"/>
    <mergeCell ref="H3:I4"/>
    <mergeCell ref="J3:O3"/>
    <mergeCell ref="J4:K4"/>
    <mergeCell ref="B3:B5"/>
    <mergeCell ref="C3:C5"/>
    <mergeCell ref="L4:M4"/>
    <mergeCell ref="N4:O4"/>
    <mergeCell ref="P3:Q4"/>
  </mergeCells>
  <hyperlinks>
    <hyperlink ref="X1" location="ОГЛАВЛЕНИЕ!A1" display="ОГЛАВЛЕНИЕ" xr:uid="{645DA9DE-71A2-464A-AE84-930711B928A3}"/>
  </hyperlinks>
  <pageMargins left="0.7" right="0.7" top="0.75" bottom="0.75" header="0.3" footer="0.3"/>
  <pageSetup paperSize="9" scale="51" orientation="landscape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4963C-276E-4329-81BE-169F607096A4}">
  <sheetPr codeName="Лист12">
    <tabColor theme="5"/>
    <pageSetUpPr fitToPage="1"/>
  </sheetPr>
  <dimension ref="A1:AC63"/>
  <sheetViews>
    <sheetView view="pageLayout" zoomScale="55" zoomScaleNormal="70" zoomScalePageLayoutView="55" workbookViewId="0">
      <selection activeCell="D6" sqref="D6:AA29"/>
    </sheetView>
  </sheetViews>
  <sheetFormatPr defaultRowHeight="14.5" x14ac:dyDescent="0.35"/>
  <cols>
    <col min="3" max="3" width="27.26953125" customWidth="1"/>
    <col min="4" max="4" width="11.453125" customWidth="1"/>
    <col min="5" max="15" width="12.1796875" customWidth="1"/>
  </cols>
  <sheetData>
    <row r="1" spans="1:29" ht="17.5" x14ac:dyDescent="0.35">
      <c r="A1" s="1"/>
      <c r="B1" s="78" t="s">
        <v>136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53" t="s">
        <v>390</v>
      </c>
      <c r="Y1" s="152"/>
      <c r="Z1" s="1"/>
      <c r="AA1" s="1"/>
      <c r="AB1" s="1"/>
      <c r="AC1" s="1"/>
    </row>
    <row r="2" spans="1:29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52.5" customHeight="1" thickBot="1" x14ac:dyDescent="0.4">
      <c r="A3" s="1"/>
      <c r="B3" s="202" t="s">
        <v>2</v>
      </c>
      <c r="C3" s="202" t="s">
        <v>3</v>
      </c>
      <c r="D3" s="268" t="s">
        <v>145</v>
      </c>
      <c r="E3" s="268"/>
      <c r="F3" s="268"/>
      <c r="G3" s="268"/>
      <c r="H3" s="237" t="s">
        <v>146</v>
      </c>
      <c r="I3" s="238"/>
      <c r="J3" s="238"/>
      <c r="K3" s="238"/>
      <c r="L3" s="238"/>
      <c r="M3" s="238"/>
      <c r="N3" s="238"/>
      <c r="O3" s="239"/>
      <c r="P3" s="247" t="s">
        <v>137</v>
      </c>
      <c r="Q3" s="198"/>
      <c r="R3" s="198"/>
      <c r="S3" s="267"/>
      <c r="T3" s="247" t="s">
        <v>138</v>
      </c>
      <c r="U3" s="198"/>
      <c r="V3" s="198"/>
      <c r="W3" s="267"/>
      <c r="X3" s="206" t="s">
        <v>139</v>
      </c>
      <c r="Y3" s="206"/>
      <c r="Z3" s="224" t="s">
        <v>140</v>
      </c>
      <c r="AA3" s="225"/>
      <c r="AB3" s="217" t="s">
        <v>10</v>
      </c>
      <c r="AC3" s="217"/>
    </row>
    <row r="4" spans="1:29" ht="96" customHeight="1" thickBot="1" x14ac:dyDescent="0.4">
      <c r="A4" s="1"/>
      <c r="B4" s="203"/>
      <c r="C4" s="203"/>
      <c r="D4" s="268" t="s">
        <v>144</v>
      </c>
      <c r="E4" s="268"/>
      <c r="F4" s="268" t="s">
        <v>143</v>
      </c>
      <c r="G4" s="268"/>
      <c r="H4" s="237" t="s">
        <v>147</v>
      </c>
      <c r="I4" s="239"/>
      <c r="J4" s="237" t="s">
        <v>148</v>
      </c>
      <c r="K4" s="239"/>
      <c r="L4" s="237" t="s">
        <v>149</v>
      </c>
      <c r="M4" s="239"/>
      <c r="N4" s="237" t="s">
        <v>150</v>
      </c>
      <c r="O4" s="239"/>
      <c r="P4" s="237" t="s">
        <v>141</v>
      </c>
      <c r="Q4" s="239"/>
      <c r="R4" s="237" t="s">
        <v>142</v>
      </c>
      <c r="S4" s="239"/>
      <c r="T4" s="237" t="s">
        <v>143</v>
      </c>
      <c r="U4" s="239"/>
      <c r="V4" s="237" t="s">
        <v>144</v>
      </c>
      <c r="W4" s="239"/>
      <c r="X4" s="208"/>
      <c r="Y4" s="208"/>
      <c r="Z4" s="226"/>
      <c r="AA4" s="227"/>
      <c r="AB4" s="217"/>
      <c r="AC4" s="217"/>
    </row>
    <row r="5" spans="1:29" ht="16" thickBot="1" x14ac:dyDescent="0.4">
      <c r="A5" s="1"/>
      <c r="B5" s="204"/>
      <c r="C5" s="204"/>
      <c r="D5" s="22" t="s">
        <v>15</v>
      </c>
      <c r="E5" s="22" t="s">
        <v>16</v>
      </c>
      <c r="F5" s="22" t="s">
        <v>15</v>
      </c>
      <c r="G5" s="22" t="s">
        <v>16</v>
      </c>
      <c r="H5" s="22" t="s">
        <v>15</v>
      </c>
      <c r="I5" s="22" t="s">
        <v>16</v>
      </c>
      <c r="J5" s="22" t="s">
        <v>15</v>
      </c>
      <c r="K5" s="22" t="s">
        <v>16</v>
      </c>
      <c r="L5" s="22" t="s">
        <v>15</v>
      </c>
      <c r="M5" s="22" t="s">
        <v>16</v>
      </c>
      <c r="N5" s="22" t="s">
        <v>15</v>
      </c>
      <c r="O5" s="22" t="s">
        <v>16</v>
      </c>
      <c r="P5" s="22" t="s">
        <v>15</v>
      </c>
      <c r="Q5" s="22" t="s">
        <v>16</v>
      </c>
      <c r="R5" s="22" t="s">
        <v>15</v>
      </c>
      <c r="S5" s="22" t="s">
        <v>16</v>
      </c>
      <c r="T5" s="22" t="s">
        <v>15</v>
      </c>
      <c r="U5" s="22" t="s">
        <v>16</v>
      </c>
      <c r="V5" s="22" t="s">
        <v>15</v>
      </c>
      <c r="W5" s="22" t="s">
        <v>16</v>
      </c>
      <c r="X5" s="22" t="s">
        <v>15</v>
      </c>
      <c r="Y5" s="22" t="s">
        <v>16</v>
      </c>
      <c r="Z5" s="22" t="s">
        <v>15</v>
      </c>
      <c r="AA5" s="22" t="s">
        <v>16</v>
      </c>
      <c r="AB5" s="43" t="s">
        <v>15</v>
      </c>
      <c r="AC5" s="43" t="s">
        <v>16</v>
      </c>
    </row>
    <row r="6" spans="1:29" ht="16" thickBot="1" x14ac:dyDescent="0.4">
      <c r="A6" s="1"/>
      <c r="B6" s="23">
        <v>1</v>
      </c>
      <c r="C6" s="24" t="s">
        <v>17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9">
        <f>(D6+F6+H6+J6+L6+N6+P6+R6+T6+V6+X6+Z6)/12</f>
        <v>0</v>
      </c>
      <c r="AC6" s="79">
        <f>(E6+G6+I6+K6+M6+O6+Q6+S6+U6+W6+Y6+AA6)/12</f>
        <v>0</v>
      </c>
    </row>
    <row r="7" spans="1:29" ht="16" thickBot="1" x14ac:dyDescent="0.4">
      <c r="A7" s="1"/>
      <c r="B7" s="23">
        <v>2</v>
      </c>
      <c r="C7" s="24" t="s">
        <v>18</v>
      </c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9">
        <f t="shared" ref="AB7:AB30" si="0">(D7+F7+H7+J7+L7+N7+P7+R7+T7+V7+X7+Z7)/12</f>
        <v>0</v>
      </c>
      <c r="AC7" s="79">
        <f t="shared" ref="AC7:AC30" si="1">(E7+G7+I7+K7+M7+O7+Q7+S7+U7+W7+Y7+AA7)/12</f>
        <v>0</v>
      </c>
    </row>
    <row r="8" spans="1:29" ht="18.75" customHeight="1" thickBot="1" x14ac:dyDescent="0.4">
      <c r="A8" s="1"/>
      <c r="B8" s="23">
        <v>3</v>
      </c>
      <c r="C8" s="24" t="s">
        <v>19</v>
      </c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9">
        <f t="shared" si="0"/>
        <v>0</v>
      </c>
      <c r="AC8" s="79">
        <f t="shared" si="1"/>
        <v>0</v>
      </c>
    </row>
    <row r="9" spans="1:29" ht="16" thickBot="1" x14ac:dyDescent="0.4">
      <c r="A9" s="1"/>
      <c r="B9" s="23">
        <v>4</v>
      </c>
      <c r="C9" s="24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9">
        <f t="shared" si="0"/>
        <v>0</v>
      </c>
      <c r="AC9" s="79">
        <f t="shared" si="1"/>
        <v>0</v>
      </c>
    </row>
    <row r="10" spans="1:29" ht="16" thickBot="1" x14ac:dyDescent="0.4">
      <c r="A10" s="1"/>
      <c r="B10" s="23">
        <v>5</v>
      </c>
      <c r="C10" s="24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9">
        <f t="shared" si="0"/>
        <v>0</v>
      </c>
      <c r="AC10" s="79">
        <f t="shared" si="1"/>
        <v>0</v>
      </c>
    </row>
    <row r="11" spans="1:29" ht="16" thickBot="1" x14ac:dyDescent="0.4">
      <c r="A11" s="1"/>
      <c r="B11" s="23">
        <v>6</v>
      </c>
      <c r="C11" s="24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9">
        <f t="shared" si="0"/>
        <v>0</v>
      </c>
      <c r="AC11" s="79">
        <f t="shared" si="1"/>
        <v>0</v>
      </c>
    </row>
    <row r="12" spans="1:29" ht="16" thickBot="1" x14ac:dyDescent="0.4">
      <c r="A12" s="1"/>
      <c r="B12" s="23">
        <v>7</v>
      </c>
      <c r="C12" s="24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9">
        <f t="shared" si="0"/>
        <v>0</v>
      </c>
      <c r="AC12" s="79">
        <f t="shared" si="1"/>
        <v>0</v>
      </c>
    </row>
    <row r="13" spans="1:29" ht="16" thickBot="1" x14ac:dyDescent="0.4">
      <c r="A13" s="1"/>
      <c r="B13" s="23">
        <v>8</v>
      </c>
      <c r="C13" s="24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9">
        <f t="shared" si="0"/>
        <v>0</v>
      </c>
      <c r="AC13" s="79">
        <f t="shared" si="1"/>
        <v>0</v>
      </c>
    </row>
    <row r="14" spans="1:29" ht="16" thickBot="1" x14ac:dyDescent="0.4">
      <c r="A14" s="1"/>
      <c r="B14" s="23">
        <v>9</v>
      </c>
      <c r="C14" s="24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9">
        <f t="shared" si="0"/>
        <v>0</v>
      </c>
      <c r="AC14" s="79">
        <f t="shared" si="1"/>
        <v>0</v>
      </c>
    </row>
    <row r="15" spans="1:29" ht="16" thickBot="1" x14ac:dyDescent="0.4">
      <c r="A15" s="1"/>
      <c r="B15" s="23">
        <v>10</v>
      </c>
      <c r="C15" s="24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9">
        <f t="shared" si="0"/>
        <v>0</v>
      </c>
      <c r="AC15" s="79">
        <f t="shared" si="1"/>
        <v>0</v>
      </c>
    </row>
    <row r="16" spans="1:29" ht="16" thickBot="1" x14ac:dyDescent="0.4">
      <c r="A16" s="1"/>
      <c r="B16" s="23">
        <v>11</v>
      </c>
      <c r="C16" s="24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9">
        <f t="shared" si="0"/>
        <v>0</v>
      </c>
      <c r="AC16" s="79">
        <f t="shared" si="1"/>
        <v>0</v>
      </c>
    </row>
    <row r="17" spans="1:29" ht="16" thickBot="1" x14ac:dyDescent="0.4">
      <c r="A17" s="1"/>
      <c r="B17" s="23">
        <v>12</v>
      </c>
      <c r="C17" s="24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9">
        <f t="shared" si="0"/>
        <v>0</v>
      </c>
      <c r="AC17" s="79">
        <f t="shared" si="1"/>
        <v>0</v>
      </c>
    </row>
    <row r="18" spans="1:29" ht="16" thickBot="1" x14ac:dyDescent="0.4">
      <c r="A18" s="1"/>
      <c r="B18" s="23">
        <v>13</v>
      </c>
      <c r="C18" s="24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9">
        <f t="shared" si="0"/>
        <v>0</v>
      </c>
      <c r="AC18" s="79">
        <f t="shared" si="1"/>
        <v>0</v>
      </c>
    </row>
    <row r="19" spans="1:29" ht="16" thickBot="1" x14ac:dyDescent="0.4">
      <c r="A19" s="1"/>
      <c r="B19" s="23">
        <v>14</v>
      </c>
      <c r="C19" s="24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9">
        <f t="shared" si="0"/>
        <v>0</v>
      </c>
      <c r="AC19" s="79">
        <f t="shared" si="1"/>
        <v>0</v>
      </c>
    </row>
    <row r="20" spans="1:29" ht="16" thickBot="1" x14ac:dyDescent="0.4">
      <c r="A20" s="1"/>
      <c r="B20" s="23">
        <v>15</v>
      </c>
      <c r="C20" s="24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9">
        <f t="shared" si="0"/>
        <v>0</v>
      </c>
      <c r="AC20" s="79">
        <f t="shared" si="1"/>
        <v>0</v>
      </c>
    </row>
    <row r="21" spans="1:29" ht="16" thickBot="1" x14ac:dyDescent="0.4">
      <c r="A21" s="1"/>
      <c r="B21" s="23">
        <v>16</v>
      </c>
      <c r="C21" s="24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9">
        <f t="shared" si="0"/>
        <v>0</v>
      </c>
      <c r="AC21" s="79">
        <f t="shared" si="1"/>
        <v>0</v>
      </c>
    </row>
    <row r="22" spans="1:29" ht="16" thickBot="1" x14ac:dyDescent="0.4">
      <c r="A22" s="1"/>
      <c r="B22" s="23">
        <v>17</v>
      </c>
      <c r="C22" s="24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9">
        <f t="shared" si="0"/>
        <v>0</v>
      </c>
      <c r="AC22" s="79">
        <f t="shared" si="1"/>
        <v>0</v>
      </c>
    </row>
    <row r="23" spans="1:29" ht="16" thickBot="1" x14ac:dyDescent="0.4">
      <c r="A23" s="1"/>
      <c r="B23" s="23">
        <v>18</v>
      </c>
      <c r="C23" s="24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9">
        <f t="shared" si="0"/>
        <v>0</v>
      </c>
      <c r="AC23" s="79">
        <f t="shared" si="1"/>
        <v>0</v>
      </c>
    </row>
    <row r="24" spans="1:29" ht="16" thickBot="1" x14ac:dyDescent="0.4">
      <c r="A24" s="1"/>
      <c r="B24" s="23">
        <v>19</v>
      </c>
      <c r="C24" s="24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9">
        <f t="shared" si="0"/>
        <v>0</v>
      </c>
      <c r="AC24" s="79">
        <f t="shared" si="1"/>
        <v>0</v>
      </c>
    </row>
    <row r="25" spans="1:29" ht="16" thickBot="1" x14ac:dyDescent="0.4">
      <c r="A25" s="1"/>
      <c r="B25" s="23">
        <v>20</v>
      </c>
      <c r="C25" s="24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9">
        <f t="shared" si="0"/>
        <v>0</v>
      </c>
      <c r="AC25" s="79">
        <f t="shared" si="1"/>
        <v>0</v>
      </c>
    </row>
    <row r="26" spans="1:29" ht="16" thickBot="1" x14ac:dyDescent="0.4">
      <c r="A26" s="1"/>
      <c r="B26" s="23">
        <v>21</v>
      </c>
      <c r="C26" s="24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9">
        <f t="shared" si="0"/>
        <v>0</v>
      </c>
      <c r="AC26" s="79">
        <f t="shared" si="1"/>
        <v>0</v>
      </c>
    </row>
    <row r="27" spans="1:29" ht="16" thickBot="1" x14ac:dyDescent="0.4">
      <c r="A27" s="1"/>
      <c r="B27" s="23">
        <v>22</v>
      </c>
      <c r="C27" s="24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9">
        <f t="shared" si="0"/>
        <v>0</v>
      </c>
      <c r="AC27" s="79">
        <f t="shared" si="1"/>
        <v>0</v>
      </c>
    </row>
    <row r="28" spans="1:29" ht="16" thickBot="1" x14ac:dyDescent="0.4">
      <c r="A28" s="1"/>
      <c r="B28" s="23">
        <v>23</v>
      </c>
      <c r="C28" s="24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9">
        <f t="shared" si="0"/>
        <v>0</v>
      </c>
      <c r="AC28" s="79">
        <f t="shared" si="1"/>
        <v>0</v>
      </c>
    </row>
    <row r="29" spans="1:29" ht="16" thickBot="1" x14ac:dyDescent="0.4">
      <c r="A29" s="1"/>
      <c r="B29" s="23">
        <v>24</v>
      </c>
      <c r="C29" s="24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9">
        <f t="shared" si="0"/>
        <v>0</v>
      </c>
      <c r="AC29" s="79">
        <f t="shared" si="1"/>
        <v>0</v>
      </c>
    </row>
    <row r="30" spans="1:29" ht="16" thickBot="1" x14ac:dyDescent="0.4">
      <c r="A30" s="1"/>
      <c r="B30" s="23"/>
      <c r="C30" s="39" t="s">
        <v>20</v>
      </c>
      <c r="D30" s="40">
        <f>(D6+D7+D8+D9+D10+D11+D12+D13+D14+D15+D16+D17+D18+D19+D20+D21+D22+D23+D24+D25+D26+D27+D28+D29)/COUNTA($C$6:$C$29)</f>
        <v>0</v>
      </c>
      <c r="E30" s="40">
        <f t="shared" ref="E30:AA30" si="2">(E6+E7+E8+E9+E10+E11+E12+E13+E14+E15+E16+E17+E18+E19+E20+E21+E22+E23+E24+E25+E26+E27+E28+E29)/COUNTA($C$6:$C$29)</f>
        <v>0</v>
      </c>
      <c r="F30" s="40">
        <f t="shared" si="2"/>
        <v>0</v>
      </c>
      <c r="G30" s="40">
        <f t="shared" si="2"/>
        <v>0</v>
      </c>
      <c r="H30" s="40">
        <f t="shared" si="2"/>
        <v>0</v>
      </c>
      <c r="I30" s="40">
        <f t="shared" si="2"/>
        <v>0</v>
      </c>
      <c r="J30" s="40">
        <f t="shared" si="2"/>
        <v>0</v>
      </c>
      <c r="K30" s="40">
        <f t="shared" si="2"/>
        <v>0</v>
      </c>
      <c r="L30" s="40">
        <f t="shared" si="2"/>
        <v>0</v>
      </c>
      <c r="M30" s="40">
        <f t="shared" si="2"/>
        <v>0</v>
      </c>
      <c r="N30" s="40">
        <f t="shared" si="2"/>
        <v>0</v>
      </c>
      <c r="O30" s="40">
        <f t="shared" si="2"/>
        <v>0</v>
      </c>
      <c r="P30" s="40">
        <f t="shared" si="2"/>
        <v>0</v>
      </c>
      <c r="Q30" s="40">
        <f t="shared" si="2"/>
        <v>0</v>
      </c>
      <c r="R30" s="40">
        <f t="shared" si="2"/>
        <v>0</v>
      </c>
      <c r="S30" s="40">
        <f t="shared" si="2"/>
        <v>0</v>
      </c>
      <c r="T30" s="40">
        <f t="shared" si="2"/>
        <v>0</v>
      </c>
      <c r="U30" s="40">
        <f t="shared" si="2"/>
        <v>0</v>
      </c>
      <c r="V30" s="40">
        <f t="shared" si="2"/>
        <v>0</v>
      </c>
      <c r="W30" s="40">
        <f t="shared" si="2"/>
        <v>0</v>
      </c>
      <c r="X30" s="40">
        <f t="shared" si="2"/>
        <v>0</v>
      </c>
      <c r="Y30" s="40">
        <f t="shared" si="2"/>
        <v>0</v>
      </c>
      <c r="Z30" s="40">
        <f t="shared" si="2"/>
        <v>0</v>
      </c>
      <c r="AA30" s="40">
        <f t="shared" si="2"/>
        <v>0</v>
      </c>
      <c r="AB30" s="100">
        <f t="shared" si="0"/>
        <v>0</v>
      </c>
      <c r="AC30" s="100">
        <f t="shared" si="1"/>
        <v>0</v>
      </c>
    </row>
    <row r="31" spans="1:29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" x14ac:dyDescent="0.35">
      <c r="A33" s="1"/>
      <c r="B33" s="1"/>
      <c r="C33" s="27" t="s">
        <v>21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29" ht="30" x14ac:dyDescent="0.35">
      <c r="A34" s="1"/>
      <c r="B34" s="1"/>
      <c r="C34" s="29"/>
      <c r="D34" s="101" t="s">
        <v>22</v>
      </c>
      <c r="E34" s="30" t="s">
        <v>23</v>
      </c>
      <c r="F34" s="30" t="s">
        <v>24</v>
      </c>
      <c r="G34" s="30" t="s">
        <v>25</v>
      </c>
      <c r="H34" s="1"/>
      <c r="I34" s="1"/>
      <c r="J34" s="1"/>
      <c r="K34" s="1"/>
      <c r="L34" s="1"/>
      <c r="M34" s="1"/>
      <c r="N34" s="1"/>
      <c r="O34" s="1"/>
      <c r="P34" s="1"/>
    </row>
    <row r="35" spans="1:29" ht="15.5" x14ac:dyDescent="0.35">
      <c r="A35" s="1"/>
      <c r="B35" s="1"/>
      <c r="C35" s="31" t="s">
        <v>26</v>
      </c>
      <c r="D35" s="32">
        <f>COUNTA(C6:C29)</f>
        <v>3</v>
      </c>
      <c r="E35" s="32">
        <f>COUNTIF(AB6:AB29,"&gt;=3,8")</f>
        <v>0</v>
      </c>
      <c r="F35" s="32">
        <f>COUNTIFS(AB6:AB29,"&lt;3,7",AB6:AB29,"&gt;=2,3")</f>
        <v>0</v>
      </c>
      <c r="G35" s="32">
        <f>COUNTIFS(AB6:AB29,"&lt;2,2",AB6:AB29,"&gt;0")</f>
        <v>0</v>
      </c>
      <c r="H35" s="1"/>
      <c r="I35" s="1"/>
      <c r="J35" s="1"/>
      <c r="K35" s="1"/>
      <c r="L35" s="1"/>
      <c r="M35" s="1"/>
      <c r="N35" s="1"/>
      <c r="O35" s="1"/>
      <c r="P35" s="1"/>
    </row>
    <row r="36" spans="1:29" ht="15.5" x14ac:dyDescent="0.35">
      <c r="A36" s="1"/>
      <c r="B36" s="1"/>
      <c r="C36" s="31" t="s">
        <v>27</v>
      </c>
      <c r="D36" s="32">
        <v>100</v>
      </c>
      <c r="E36" s="32">
        <f>E35*D36/D35</f>
        <v>0</v>
      </c>
      <c r="F36" s="33">
        <f>F35*D36/D35</f>
        <v>0</v>
      </c>
      <c r="G36" s="33">
        <f>G35*D36/D35</f>
        <v>0</v>
      </c>
      <c r="H36" s="1"/>
      <c r="I36" s="1"/>
      <c r="J36" s="1"/>
      <c r="K36" s="1"/>
      <c r="L36" s="1"/>
      <c r="M36" s="1"/>
      <c r="N36" s="1"/>
      <c r="O36" s="1"/>
      <c r="P36" s="1"/>
    </row>
    <row r="37" spans="1:29" ht="15.5" x14ac:dyDescent="0.35">
      <c r="A37" s="1"/>
      <c r="B37" s="1"/>
      <c r="C37" s="34"/>
      <c r="D37" s="28"/>
      <c r="E37" s="28"/>
      <c r="F37" s="28"/>
      <c r="G37" s="28"/>
      <c r="H37" s="1"/>
      <c r="I37" s="1"/>
      <c r="J37" s="1"/>
      <c r="K37" s="1"/>
      <c r="L37" s="1"/>
      <c r="M37" s="1"/>
      <c r="N37" s="1"/>
      <c r="O37" s="1"/>
      <c r="P37" s="1"/>
    </row>
    <row r="38" spans="1:29" ht="15" x14ac:dyDescent="0.35">
      <c r="A38" s="1"/>
      <c r="B38" s="1"/>
      <c r="C38" s="27" t="s">
        <v>28</v>
      </c>
      <c r="D38" s="28"/>
      <c r="E38" s="28"/>
      <c r="F38" s="28"/>
      <c r="G38" s="28"/>
      <c r="H38" s="1"/>
      <c r="I38" s="1"/>
      <c r="J38" s="1"/>
      <c r="K38" s="1"/>
      <c r="L38" s="1"/>
      <c r="M38" s="1"/>
      <c r="N38" s="1"/>
      <c r="O38" s="1"/>
      <c r="P38" s="1"/>
    </row>
    <row r="39" spans="1:29" ht="30" x14ac:dyDescent="0.35">
      <c r="A39" s="1"/>
      <c r="B39" s="1"/>
      <c r="C39" s="29"/>
      <c r="D39" s="35" t="s">
        <v>22</v>
      </c>
      <c r="E39" s="30" t="s">
        <v>23</v>
      </c>
      <c r="F39" s="30" t="s">
        <v>24</v>
      </c>
      <c r="G39" s="30" t="s">
        <v>25</v>
      </c>
      <c r="H39" s="1"/>
      <c r="I39" s="1"/>
      <c r="J39" s="1"/>
      <c r="K39" s="1"/>
      <c r="L39" s="1"/>
      <c r="M39" s="1"/>
      <c r="N39" s="1"/>
      <c r="O39" s="1"/>
      <c r="P39" s="1"/>
    </row>
    <row r="40" spans="1:29" ht="15.5" x14ac:dyDescent="0.35">
      <c r="A40" s="1"/>
      <c r="B40" s="1"/>
      <c r="C40" s="31" t="s">
        <v>26</v>
      </c>
      <c r="D40" s="32">
        <f>COUNTA(C5:C28)</f>
        <v>3</v>
      </c>
      <c r="E40" s="32">
        <f>COUNTIF(AC6:AC29,"&gt;=3,8")</f>
        <v>0</v>
      </c>
      <c r="F40" s="32">
        <f>COUNTIFS(AC6:AC29,"&lt;3,7",AC6:AC29,"&gt;=2,3")</f>
        <v>0</v>
      </c>
      <c r="G40" s="32">
        <f>COUNTIFS(AC6:AC29,"&lt;2,2",AC6:AC29,"&gt;0")</f>
        <v>0</v>
      </c>
      <c r="H40" s="1"/>
      <c r="I40" s="1"/>
      <c r="J40" s="1"/>
      <c r="K40" s="1"/>
      <c r="L40" s="1"/>
      <c r="M40" s="1"/>
      <c r="N40" s="1"/>
      <c r="O40" s="1"/>
      <c r="P40" s="1"/>
    </row>
    <row r="41" spans="1:29" ht="15.5" x14ac:dyDescent="0.35">
      <c r="A41" s="1"/>
      <c r="B41" s="1"/>
      <c r="C41" s="31" t="s">
        <v>27</v>
      </c>
      <c r="D41" s="32">
        <v>100</v>
      </c>
      <c r="E41" s="33">
        <f>E40*D41/D40</f>
        <v>0</v>
      </c>
      <c r="F41" s="33">
        <f>F40*D41/D40</f>
        <v>0</v>
      </c>
      <c r="G41" s="33">
        <f>G40*D41/D40</f>
        <v>0</v>
      </c>
      <c r="H41" s="1"/>
      <c r="I41" s="1"/>
      <c r="J41" s="1"/>
      <c r="K41" s="1"/>
      <c r="L41" s="1"/>
      <c r="M41" s="1"/>
      <c r="N41" s="1"/>
      <c r="O41" s="1"/>
      <c r="P41" s="1"/>
    </row>
    <row r="42" spans="1:29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29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</sheetData>
  <sheetProtection algorithmName="SHA-512" hashValue="qVviejfhlS8PIAimxzLiWwO0Fy1/X5dIBlj1QO2aPghCpHZxUEG1c/ABzZcoLziZL0p/FEuj/CoPRaXrCQEXvg==" saltValue="omAejwwOEdai1f7k8v4Iiw==" spinCount="100000" sheet="1" objects="1" formatCells="0" formatColumns="0" formatRows="0" insertColumns="0" insertRows="0" insertHyperlinks="0" deleteColumns="0" deleteRows="0" sort="0" autoFilter="0" pivotTables="0"/>
  <mergeCells count="19">
    <mergeCell ref="Z3:AA4"/>
    <mergeCell ref="AB3:AC4"/>
    <mergeCell ref="P4:Q4"/>
    <mergeCell ref="R4:S4"/>
    <mergeCell ref="T4:U4"/>
    <mergeCell ref="V4:W4"/>
    <mergeCell ref="X3:Y4"/>
    <mergeCell ref="B3:B5"/>
    <mergeCell ref="C3:C5"/>
    <mergeCell ref="P3:S3"/>
    <mergeCell ref="T3:W3"/>
    <mergeCell ref="D3:G3"/>
    <mergeCell ref="D4:E4"/>
    <mergeCell ref="F4:G4"/>
    <mergeCell ref="H4:I4"/>
    <mergeCell ref="J4:K4"/>
    <mergeCell ref="L4:M4"/>
    <mergeCell ref="N4:O4"/>
    <mergeCell ref="H3:O3"/>
  </mergeCells>
  <hyperlinks>
    <hyperlink ref="X1" location="ОГЛАВЛЕНИЕ!A1" display="ОГЛАВЛЕНИЕ" xr:uid="{3AA6CA98-A9CE-4491-BB3B-32DDDAE3A6BA}"/>
  </hyperlinks>
  <pageMargins left="0.7" right="0.7" top="0.75" bottom="0.75" header="0.3" footer="0.3"/>
  <pageSetup paperSize="9" scale="42" orientation="landscape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8867F-13EF-4789-BFDC-2BD9C0CF883D}">
  <sheetPr codeName="Лист13">
    <tabColor theme="5"/>
    <pageSetUpPr fitToPage="1"/>
  </sheetPr>
  <dimension ref="B1:AF49"/>
  <sheetViews>
    <sheetView view="pageLayout" zoomScale="55" zoomScaleNormal="100" zoomScalePageLayoutView="55" workbookViewId="0">
      <selection activeCell="D6" sqref="D6:AC29"/>
    </sheetView>
  </sheetViews>
  <sheetFormatPr defaultRowHeight="14.5" x14ac:dyDescent="0.35"/>
  <cols>
    <col min="3" max="3" width="27.26953125" customWidth="1"/>
  </cols>
  <sheetData>
    <row r="1" spans="2:32" ht="17.5" x14ac:dyDescent="0.35">
      <c r="B1" s="97" t="s">
        <v>151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28" t="s">
        <v>390</v>
      </c>
      <c r="AA1" s="228"/>
      <c r="AB1" s="1"/>
      <c r="AC1" s="1"/>
      <c r="AD1" s="1"/>
      <c r="AE1" s="1"/>
      <c r="AF1" s="1"/>
    </row>
    <row r="2" spans="2:32" ht="15" thickBot="1" x14ac:dyDescent="0.4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2:32" ht="34.5" customHeight="1" thickBot="1" x14ac:dyDescent="0.4">
      <c r="B3" s="202" t="s">
        <v>2</v>
      </c>
      <c r="C3" s="202" t="s">
        <v>3</v>
      </c>
      <c r="D3" s="247" t="s">
        <v>152</v>
      </c>
      <c r="E3" s="198"/>
      <c r="F3" s="198"/>
      <c r="G3" s="198"/>
      <c r="H3" s="198"/>
      <c r="I3" s="198"/>
      <c r="J3" s="198"/>
      <c r="K3" s="198"/>
      <c r="L3" s="198"/>
      <c r="M3" s="198"/>
      <c r="N3" s="247" t="s">
        <v>153</v>
      </c>
      <c r="O3" s="198"/>
      <c r="P3" s="198"/>
      <c r="Q3" s="267"/>
      <c r="R3" s="205" t="s">
        <v>154</v>
      </c>
      <c r="S3" s="206"/>
      <c r="T3" s="205" t="s">
        <v>155</v>
      </c>
      <c r="U3" s="209"/>
      <c r="V3" s="205" t="s">
        <v>156</v>
      </c>
      <c r="W3" s="209"/>
      <c r="X3" s="205" t="s">
        <v>157</v>
      </c>
      <c r="Y3" s="209"/>
      <c r="Z3" s="205" t="s">
        <v>158</v>
      </c>
      <c r="AA3" s="209"/>
      <c r="AB3" s="205" t="s">
        <v>159</v>
      </c>
      <c r="AC3" s="206"/>
      <c r="AD3" s="269" t="s">
        <v>10</v>
      </c>
      <c r="AE3" s="269"/>
      <c r="AF3" s="1"/>
    </row>
    <row r="4" spans="2:32" ht="97.5" customHeight="1" thickBot="1" x14ac:dyDescent="0.4">
      <c r="B4" s="203"/>
      <c r="C4" s="203"/>
      <c r="D4" s="201" t="s">
        <v>160</v>
      </c>
      <c r="E4" s="200"/>
      <c r="F4" s="270" t="s">
        <v>161</v>
      </c>
      <c r="G4" s="271"/>
      <c r="H4" s="270" t="s">
        <v>162</v>
      </c>
      <c r="I4" s="272"/>
      <c r="J4" s="201" t="s">
        <v>163</v>
      </c>
      <c r="K4" s="200"/>
      <c r="L4" s="270" t="s">
        <v>164</v>
      </c>
      <c r="M4" s="271"/>
      <c r="N4" s="207" t="s">
        <v>165</v>
      </c>
      <c r="O4" s="208"/>
      <c r="P4" s="207" t="s">
        <v>166</v>
      </c>
      <c r="Q4" s="210"/>
      <c r="R4" s="207"/>
      <c r="S4" s="208"/>
      <c r="T4" s="207"/>
      <c r="U4" s="210"/>
      <c r="V4" s="207"/>
      <c r="W4" s="210"/>
      <c r="X4" s="207"/>
      <c r="Y4" s="210"/>
      <c r="Z4" s="207"/>
      <c r="AA4" s="210"/>
      <c r="AB4" s="207"/>
      <c r="AC4" s="208"/>
      <c r="AD4" s="269"/>
      <c r="AE4" s="269"/>
      <c r="AF4" s="1"/>
    </row>
    <row r="5" spans="2:32" ht="16" thickBot="1" x14ac:dyDescent="0.4">
      <c r="B5" s="204"/>
      <c r="C5" s="204"/>
      <c r="D5" s="22" t="s">
        <v>15</v>
      </c>
      <c r="E5" s="22" t="s">
        <v>16</v>
      </c>
      <c r="F5" s="22" t="s">
        <v>15</v>
      </c>
      <c r="G5" s="22" t="s">
        <v>16</v>
      </c>
      <c r="H5" s="22" t="s">
        <v>15</v>
      </c>
      <c r="I5" s="22" t="s">
        <v>16</v>
      </c>
      <c r="J5" s="22" t="s">
        <v>15</v>
      </c>
      <c r="K5" s="22" t="s">
        <v>16</v>
      </c>
      <c r="L5" s="22" t="s">
        <v>15</v>
      </c>
      <c r="M5" s="22" t="s">
        <v>16</v>
      </c>
      <c r="N5" s="22" t="s">
        <v>15</v>
      </c>
      <c r="O5" s="22" t="s">
        <v>16</v>
      </c>
      <c r="P5" s="22" t="s">
        <v>15</v>
      </c>
      <c r="Q5" s="22" t="s">
        <v>16</v>
      </c>
      <c r="R5" s="22" t="s">
        <v>15</v>
      </c>
      <c r="S5" s="22" t="s">
        <v>16</v>
      </c>
      <c r="T5" s="22" t="s">
        <v>15</v>
      </c>
      <c r="U5" s="22" t="s">
        <v>16</v>
      </c>
      <c r="V5" s="22" t="s">
        <v>15</v>
      </c>
      <c r="W5" s="22" t="s">
        <v>16</v>
      </c>
      <c r="X5" s="22" t="s">
        <v>15</v>
      </c>
      <c r="Y5" s="22" t="s">
        <v>16</v>
      </c>
      <c r="Z5" s="22" t="s">
        <v>15</v>
      </c>
      <c r="AA5" s="22" t="s">
        <v>16</v>
      </c>
      <c r="AB5" s="22" t="s">
        <v>15</v>
      </c>
      <c r="AC5" s="22" t="s">
        <v>16</v>
      </c>
      <c r="AD5" s="43" t="s">
        <v>15</v>
      </c>
      <c r="AE5" s="43" t="s">
        <v>16</v>
      </c>
      <c r="AF5" s="1"/>
    </row>
    <row r="6" spans="2:32" ht="16" thickBot="1" x14ac:dyDescent="0.4">
      <c r="B6" s="23">
        <v>1</v>
      </c>
      <c r="C6" s="24" t="s">
        <v>17</v>
      </c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44">
        <f>(D6+F6+H6+J6+L6+N6+P6+R6+T6+V6+X6+Z6+AB6)/13</f>
        <v>0</v>
      </c>
      <c r="AE6" s="44">
        <f>(E6+G6+I6+K6+M6+O6+Q6+S6+U6+W6+Y6+AA6+AC6)/13</f>
        <v>0</v>
      </c>
      <c r="AF6" s="1"/>
    </row>
    <row r="7" spans="2:32" ht="16" thickBot="1" x14ac:dyDescent="0.4">
      <c r="B7" s="23">
        <v>2</v>
      </c>
      <c r="C7" s="24" t="s">
        <v>18</v>
      </c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44">
        <f t="shared" ref="AD7:AE30" si="0">(D7+F7+H7+J7+L7+N7+P7+R7+T7+V7+X7+Z7+AB7)/13</f>
        <v>0</v>
      </c>
      <c r="AE7" s="44">
        <f t="shared" si="0"/>
        <v>0</v>
      </c>
      <c r="AF7" s="1"/>
    </row>
    <row r="8" spans="2:32" ht="19.5" customHeight="1" thickBot="1" x14ac:dyDescent="0.4">
      <c r="B8" s="23">
        <v>3</v>
      </c>
      <c r="C8" s="24" t="s">
        <v>19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44">
        <f t="shared" si="0"/>
        <v>0</v>
      </c>
      <c r="AE8" s="44">
        <f t="shared" si="0"/>
        <v>0</v>
      </c>
      <c r="AF8" s="1"/>
    </row>
    <row r="9" spans="2:32" ht="16" thickBot="1" x14ac:dyDescent="0.4">
      <c r="B9" s="23">
        <v>4</v>
      </c>
      <c r="C9" s="24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44">
        <f t="shared" si="0"/>
        <v>0</v>
      </c>
      <c r="AE9" s="44">
        <f t="shared" si="0"/>
        <v>0</v>
      </c>
      <c r="AF9" s="1"/>
    </row>
    <row r="10" spans="2:32" ht="16" thickBot="1" x14ac:dyDescent="0.4">
      <c r="B10" s="23">
        <v>5</v>
      </c>
      <c r="C10" s="24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44">
        <f t="shared" si="0"/>
        <v>0</v>
      </c>
      <c r="AE10" s="44">
        <f t="shared" si="0"/>
        <v>0</v>
      </c>
      <c r="AF10" s="1"/>
    </row>
    <row r="11" spans="2:32" ht="16" thickBot="1" x14ac:dyDescent="0.4">
      <c r="B11" s="23">
        <v>6</v>
      </c>
      <c r="C11" s="24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44">
        <f t="shared" si="0"/>
        <v>0</v>
      </c>
      <c r="AE11" s="44">
        <f t="shared" si="0"/>
        <v>0</v>
      </c>
      <c r="AF11" s="1"/>
    </row>
    <row r="12" spans="2:32" ht="16" thickBot="1" x14ac:dyDescent="0.4">
      <c r="B12" s="23">
        <v>7</v>
      </c>
      <c r="C12" s="24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44">
        <f t="shared" si="0"/>
        <v>0</v>
      </c>
      <c r="AE12" s="44">
        <f t="shared" si="0"/>
        <v>0</v>
      </c>
      <c r="AF12" s="1"/>
    </row>
    <row r="13" spans="2:32" ht="16" thickBot="1" x14ac:dyDescent="0.4">
      <c r="B13" s="23">
        <v>8</v>
      </c>
      <c r="C13" s="24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44">
        <f t="shared" si="0"/>
        <v>0</v>
      </c>
      <c r="AE13" s="44">
        <f t="shared" si="0"/>
        <v>0</v>
      </c>
      <c r="AF13" s="1"/>
    </row>
    <row r="14" spans="2:32" ht="16" thickBot="1" x14ac:dyDescent="0.4">
      <c r="B14" s="23">
        <v>9</v>
      </c>
      <c r="C14" s="24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44">
        <f t="shared" si="0"/>
        <v>0</v>
      </c>
      <c r="AE14" s="44">
        <f t="shared" si="0"/>
        <v>0</v>
      </c>
      <c r="AF14" s="1"/>
    </row>
    <row r="15" spans="2:32" ht="16" thickBot="1" x14ac:dyDescent="0.4">
      <c r="B15" s="23">
        <v>10</v>
      </c>
      <c r="C15" s="24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44">
        <f t="shared" si="0"/>
        <v>0</v>
      </c>
      <c r="AE15" s="44">
        <f t="shared" si="0"/>
        <v>0</v>
      </c>
      <c r="AF15" s="1"/>
    </row>
    <row r="16" spans="2:32" ht="16" thickBot="1" x14ac:dyDescent="0.4">
      <c r="B16" s="23">
        <v>11</v>
      </c>
      <c r="C16" s="24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44">
        <f t="shared" si="0"/>
        <v>0</v>
      </c>
      <c r="AE16" s="44">
        <f t="shared" si="0"/>
        <v>0</v>
      </c>
      <c r="AF16" s="1"/>
    </row>
    <row r="17" spans="2:32" ht="16" thickBot="1" x14ac:dyDescent="0.4">
      <c r="B17" s="23">
        <v>12</v>
      </c>
      <c r="C17" s="24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44">
        <f t="shared" si="0"/>
        <v>0</v>
      </c>
      <c r="AE17" s="44">
        <f t="shared" si="0"/>
        <v>0</v>
      </c>
      <c r="AF17" s="1"/>
    </row>
    <row r="18" spans="2:32" ht="16" thickBot="1" x14ac:dyDescent="0.4">
      <c r="B18" s="23">
        <v>13</v>
      </c>
      <c r="C18" s="24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44">
        <f t="shared" si="0"/>
        <v>0</v>
      </c>
      <c r="AE18" s="44">
        <f t="shared" si="0"/>
        <v>0</v>
      </c>
      <c r="AF18" s="1"/>
    </row>
    <row r="19" spans="2:32" ht="16" thickBot="1" x14ac:dyDescent="0.4">
      <c r="B19" s="23">
        <v>14</v>
      </c>
      <c r="C19" s="24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44">
        <f t="shared" si="0"/>
        <v>0</v>
      </c>
      <c r="AE19" s="44">
        <f t="shared" si="0"/>
        <v>0</v>
      </c>
      <c r="AF19" s="1"/>
    </row>
    <row r="20" spans="2:32" ht="16" thickBot="1" x14ac:dyDescent="0.4">
      <c r="B20" s="23">
        <v>15</v>
      </c>
      <c r="C20" s="24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44">
        <f t="shared" si="0"/>
        <v>0</v>
      </c>
      <c r="AE20" s="44">
        <f t="shared" si="0"/>
        <v>0</v>
      </c>
      <c r="AF20" s="1"/>
    </row>
    <row r="21" spans="2:32" ht="16" thickBot="1" x14ac:dyDescent="0.4">
      <c r="B21" s="23">
        <v>16</v>
      </c>
      <c r="C21" s="24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44">
        <f t="shared" si="0"/>
        <v>0</v>
      </c>
      <c r="AE21" s="44">
        <f t="shared" si="0"/>
        <v>0</v>
      </c>
      <c r="AF21" s="1"/>
    </row>
    <row r="22" spans="2:32" ht="16" thickBot="1" x14ac:dyDescent="0.4">
      <c r="B22" s="23">
        <v>17</v>
      </c>
      <c r="C22" s="24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44">
        <f t="shared" si="0"/>
        <v>0</v>
      </c>
      <c r="AE22" s="44">
        <f t="shared" si="0"/>
        <v>0</v>
      </c>
      <c r="AF22" s="1"/>
    </row>
    <row r="23" spans="2:32" ht="16" thickBot="1" x14ac:dyDescent="0.4">
      <c r="B23" s="23">
        <v>18</v>
      </c>
      <c r="C23" s="24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44">
        <f t="shared" si="0"/>
        <v>0</v>
      </c>
      <c r="AE23" s="44">
        <f t="shared" si="0"/>
        <v>0</v>
      </c>
      <c r="AF23" s="1"/>
    </row>
    <row r="24" spans="2:32" ht="16" thickBot="1" x14ac:dyDescent="0.4">
      <c r="B24" s="23">
        <v>19</v>
      </c>
      <c r="C24" s="24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44">
        <f t="shared" si="0"/>
        <v>0</v>
      </c>
      <c r="AE24" s="44">
        <f t="shared" si="0"/>
        <v>0</v>
      </c>
      <c r="AF24" s="1"/>
    </row>
    <row r="25" spans="2:32" ht="16" thickBot="1" x14ac:dyDescent="0.4">
      <c r="B25" s="23">
        <v>20</v>
      </c>
      <c r="C25" s="24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44">
        <f t="shared" si="0"/>
        <v>0</v>
      </c>
      <c r="AE25" s="44">
        <f t="shared" si="0"/>
        <v>0</v>
      </c>
      <c r="AF25" s="1"/>
    </row>
    <row r="26" spans="2:32" ht="16" thickBot="1" x14ac:dyDescent="0.4">
      <c r="B26" s="23">
        <v>21</v>
      </c>
      <c r="C26" s="24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44">
        <f t="shared" si="0"/>
        <v>0</v>
      </c>
      <c r="AE26" s="44">
        <f t="shared" si="0"/>
        <v>0</v>
      </c>
      <c r="AF26" s="1"/>
    </row>
    <row r="27" spans="2:32" ht="16" thickBot="1" x14ac:dyDescent="0.4">
      <c r="B27" s="23">
        <v>22</v>
      </c>
      <c r="C27" s="24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44">
        <f t="shared" si="0"/>
        <v>0</v>
      </c>
      <c r="AE27" s="44">
        <f t="shared" si="0"/>
        <v>0</v>
      </c>
      <c r="AF27" s="1"/>
    </row>
    <row r="28" spans="2:32" ht="16" thickBot="1" x14ac:dyDescent="0.4">
      <c r="B28" s="23">
        <v>23</v>
      </c>
      <c r="C28" s="24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44">
        <f t="shared" si="0"/>
        <v>0</v>
      </c>
      <c r="AE28" s="44">
        <f t="shared" si="0"/>
        <v>0</v>
      </c>
      <c r="AF28" s="1"/>
    </row>
    <row r="29" spans="2:32" ht="16" thickBot="1" x14ac:dyDescent="0.4">
      <c r="B29" s="23">
        <v>24</v>
      </c>
      <c r="C29" s="24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44">
        <f t="shared" si="0"/>
        <v>0</v>
      </c>
      <c r="AE29" s="44">
        <f t="shared" si="0"/>
        <v>0</v>
      </c>
      <c r="AF29" s="1"/>
    </row>
    <row r="30" spans="2:32" ht="16" thickBot="1" x14ac:dyDescent="0.4">
      <c r="B30" s="23"/>
      <c r="C30" s="39" t="s">
        <v>20</v>
      </c>
      <c r="D30" s="40">
        <f>(D6+D7+D8+D9+D10+D11+D12+D13+D14+D15+D16+D17+D18+D19+D20+D21+D22+D23+D24+D25+D26+D27+D28+D29)/COUNTA($C$6:$C$29)</f>
        <v>0</v>
      </c>
      <c r="E30" s="40">
        <f t="shared" ref="E30:AC30" si="1">(E6+E7+E8+E9+E10+E11+E12+E13+E14+E15+E16+E17+E18+E19+E20+E21+E22+E23+E24+E25+E26+E27+E28+E29)/COUNTA($C$6:$C$29)</f>
        <v>0</v>
      </c>
      <c r="F30" s="40">
        <f t="shared" si="1"/>
        <v>0</v>
      </c>
      <c r="G30" s="40">
        <f t="shared" si="1"/>
        <v>0</v>
      </c>
      <c r="H30" s="40">
        <f t="shared" si="1"/>
        <v>0</v>
      </c>
      <c r="I30" s="40">
        <f t="shared" si="1"/>
        <v>0</v>
      </c>
      <c r="J30" s="40">
        <f t="shared" si="1"/>
        <v>0</v>
      </c>
      <c r="K30" s="40">
        <f t="shared" si="1"/>
        <v>0</v>
      </c>
      <c r="L30" s="40">
        <f t="shared" si="1"/>
        <v>0</v>
      </c>
      <c r="M30" s="40">
        <f t="shared" si="1"/>
        <v>0</v>
      </c>
      <c r="N30" s="40">
        <f t="shared" si="1"/>
        <v>0</v>
      </c>
      <c r="O30" s="40">
        <f t="shared" si="1"/>
        <v>0</v>
      </c>
      <c r="P30" s="40">
        <f t="shared" si="1"/>
        <v>0</v>
      </c>
      <c r="Q30" s="40">
        <f t="shared" si="1"/>
        <v>0</v>
      </c>
      <c r="R30" s="40">
        <f t="shared" si="1"/>
        <v>0</v>
      </c>
      <c r="S30" s="40">
        <f t="shared" si="1"/>
        <v>0</v>
      </c>
      <c r="T30" s="40">
        <f t="shared" si="1"/>
        <v>0</v>
      </c>
      <c r="U30" s="40">
        <f t="shared" si="1"/>
        <v>0</v>
      </c>
      <c r="V30" s="40">
        <f t="shared" si="1"/>
        <v>0</v>
      </c>
      <c r="W30" s="40">
        <f t="shared" si="1"/>
        <v>0</v>
      </c>
      <c r="X30" s="40">
        <f t="shared" si="1"/>
        <v>0</v>
      </c>
      <c r="Y30" s="40">
        <f t="shared" si="1"/>
        <v>0</v>
      </c>
      <c r="Z30" s="40">
        <f t="shared" si="1"/>
        <v>0</v>
      </c>
      <c r="AA30" s="40">
        <f t="shared" si="1"/>
        <v>0</v>
      </c>
      <c r="AB30" s="40">
        <f t="shared" si="1"/>
        <v>0</v>
      </c>
      <c r="AC30" s="40">
        <f t="shared" si="1"/>
        <v>0</v>
      </c>
      <c r="AD30" s="50">
        <f t="shared" si="0"/>
        <v>0</v>
      </c>
      <c r="AE30" s="50">
        <f t="shared" si="0"/>
        <v>0</v>
      </c>
      <c r="AF30" s="1"/>
    </row>
    <row r="31" spans="2:32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2:32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2:32" ht="15" x14ac:dyDescent="0.35">
      <c r="B33" s="1"/>
      <c r="C33" s="27" t="s">
        <v>21</v>
      </c>
      <c r="D33" s="28"/>
      <c r="E33" s="28"/>
      <c r="F33" s="28"/>
      <c r="G33" s="2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2:32" ht="30" x14ac:dyDescent="0.35">
      <c r="B34" s="1"/>
      <c r="C34" s="29"/>
      <c r="D34" s="30" t="s">
        <v>22</v>
      </c>
      <c r="E34" s="30" t="s">
        <v>23</v>
      </c>
      <c r="F34" s="30" t="s">
        <v>24</v>
      </c>
      <c r="G34" s="30" t="s">
        <v>25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2:32" ht="15.5" x14ac:dyDescent="0.35">
      <c r="B35" s="1"/>
      <c r="C35" s="31" t="s">
        <v>26</v>
      </c>
      <c r="D35" s="32">
        <f>COUNTA(C6:C29)</f>
        <v>3</v>
      </c>
      <c r="E35" s="32">
        <f>COUNTIF(AD6:AD29,"&gt;=3,8")</f>
        <v>0</v>
      </c>
      <c r="F35" s="32">
        <f>COUNTIFS(AD6:AD29,"&lt;3,7",AD6:AD29,"&gt;=2,3")</f>
        <v>0</v>
      </c>
      <c r="G35" s="32">
        <f>COUNTIFS(AD6:AD29,"&lt;2,2",AD6:AD29,"&gt;0")</f>
        <v>0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2:32" ht="15.5" x14ac:dyDescent="0.35">
      <c r="B36" s="1"/>
      <c r="C36" s="31" t="s">
        <v>27</v>
      </c>
      <c r="D36" s="32">
        <v>100</v>
      </c>
      <c r="E36" s="32">
        <f>E35*D36/D35</f>
        <v>0</v>
      </c>
      <c r="F36" s="33">
        <f>F35*D36/D35</f>
        <v>0</v>
      </c>
      <c r="G36" s="33">
        <f>G35*D36/D35</f>
        <v>0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2:32" ht="15.5" x14ac:dyDescent="0.35">
      <c r="B37" s="1"/>
      <c r="C37" s="34"/>
      <c r="D37" s="28"/>
      <c r="E37" s="28"/>
      <c r="F37" s="28"/>
      <c r="G37" s="2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2:32" ht="15.5" x14ac:dyDescent="0.35">
      <c r="B38" s="1"/>
      <c r="C38" s="34"/>
      <c r="D38" s="28"/>
      <c r="E38" s="28"/>
      <c r="F38" s="28"/>
      <c r="G38" s="2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2:32" ht="15" x14ac:dyDescent="0.35">
      <c r="B39" s="1"/>
      <c r="C39" s="27" t="s">
        <v>28</v>
      </c>
      <c r="D39" s="28"/>
      <c r="E39" s="28"/>
      <c r="F39" s="28"/>
      <c r="G39" s="28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2:32" ht="30" x14ac:dyDescent="0.35">
      <c r="B40" s="1"/>
      <c r="C40" s="29"/>
      <c r="D40" s="35" t="s">
        <v>22</v>
      </c>
      <c r="E40" s="30" t="s">
        <v>23</v>
      </c>
      <c r="F40" s="30" t="s">
        <v>24</v>
      </c>
      <c r="G40" s="30" t="s">
        <v>25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2:32" ht="15.5" x14ac:dyDescent="0.35">
      <c r="B41" s="1"/>
      <c r="C41" s="31" t="s">
        <v>26</v>
      </c>
      <c r="D41" s="32">
        <f>COUNTA(C5:C28)</f>
        <v>3</v>
      </c>
      <c r="E41" s="32">
        <f>COUNTIF(AE6:AE29,"&gt;=3,8")</f>
        <v>0</v>
      </c>
      <c r="F41" s="32">
        <f>COUNTIFS(AE6:AE29,"&lt;3,7",AE6:AE29,"&gt;=2,3")</f>
        <v>0</v>
      </c>
      <c r="G41" s="32">
        <f>COUNTIFS(AE6:AE29,"&lt;2,2",AE6:AE29,"&gt;0")</f>
        <v>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2:32" ht="15.5" x14ac:dyDescent="0.35">
      <c r="B42" s="1"/>
      <c r="C42" s="31" t="s">
        <v>27</v>
      </c>
      <c r="D42" s="32">
        <v>100</v>
      </c>
      <c r="E42" s="33">
        <f>E41*D42/D41</f>
        <v>0</v>
      </c>
      <c r="F42" s="33">
        <f>F41*D42/D41</f>
        <v>0</v>
      </c>
      <c r="G42" s="33">
        <f>G41*D42/D41</f>
        <v>0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2:32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2:32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2:32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2:32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2:32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2:32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2:32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</sheetData>
  <sheetProtection algorithmName="SHA-512" hashValue="bsfZDuCFTGw6XfLsmaet1AxfIKo/R/8TRsLmavDjd/11jLoQDhfRzCzyP58snMPpRQ5ce543VdyYFZRyUbAoog==" saltValue="Y1gwYEEOuWAB6prSqkR+IQ==" spinCount="100000" sheet="1" objects="1" formatCells="0" formatColumns="0" formatRows="0" insertColumns="0" insertRows="0" insertHyperlinks="0" deleteColumns="0" deleteRows="0" sort="0" autoFilter="0" pivotTables="0"/>
  <mergeCells count="19">
    <mergeCell ref="Z1:AA1"/>
    <mergeCell ref="V3:W4"/>
    <mergeCell ref="X3:Y4"/>
    <mergeCell ref="Z3:AA4"/>
    <mergeCell ref="AB3:AC4"/>
    <mergeCell ref="AD3:AE4"/>
    <mergeCell ref="D4:E4"/>
    <mergeCell ref="F4:G4"/>
    <mergeCell ref="H4:I4"/>
    <mergeCell ref="J4:K4"/>
    <mergeCell ref="L4:M4"/>
    <mergeCell ref="T3:U4"/>
    <mergeCell ref="B3:B5"/>
    <mergeCell ref="C3:C5"/>
    <mergeCell ref="D3:M3"/>
    <mergeCell ref="N3:Q3"/>
    <mergeCell ref="R3:S4"/>
    <mergeCell ref="N4:O4"/>
    <mergeCell ref="P4:Q4"/>
  </mergeCells>
  <hyperlinks>
    <hyperlink ref="Z1" location="ОГЛАВЛЕНИЕ!A1" display="ОГЛАВЛЕНИЕ" xr:uid="{B1399C27-2B79-4EF7-99ED-8A407FB5F586}"/>
  </hyperlinks>
  <pageMargins left="0.7" right="0.7" top="0.75" bottom="0.75" header="0.3" footer="0.3"/>
  <pageSetup paperSize="9" scale="45" orientation="landscape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37760-F59F-4526-A19D-56785E378FB8}">
  <sheetPr codeName="Лист14">
    <tabColor theme="5"/>
    <pageSetUpPr fitToPage="1"/>
  </sheetPr>
  <dimension ref="A1:Z62"/>
  <sheetViews>
    <sheetView view="pageLayout" topLeftCell="A4" zoomScale="70" zoomScaleNormal="100" zoomScalePageLayoutView="70" workbookViewId="0">
      <selection activeCell="D6" sqref="D6:W29"/>
    </sheetView>
  </sheetViews>
  <sheetFormatPr defaultRowHeight="14.5" x14ac:dyDescent="0.35"/>
  <cols>
    <col min="3" max="3" width="27.1796875" customWidth="1"/>
  </cols>
  <sheetData>
    <row r="1" spans="1:26" ht="17.5" x14ac:dyDescent="0.35">
      <c r="A1" s="1"/>
      <c r="B1" s="97" t="s">
        <v>167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28" t="s">
        <v>390</v>
      </c>
      <c r="V1" s="228"/>
      <c r="W1" s="1"/>
      <c r="X1" s="1"/>
      <c r="Y1" s="1"/>
      <c r="Z1" s="1"/>
    </row>
    <row r="2" spans="1:26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6" customHeight="1" thickBot="1" x14ac:dyDescent="0.4">
      <c r="A3" s="1"/>
      <c r="B3" s="202" t="s">
        <v>2</v>
      </c>
      <c r="C3" s="202" t="s">
        <v>3</v>
      </c>
      <c r="D3" s="273" t="s">
        <v>168</v>
      </c>
      <c r="E3" s="274"/>
      <c r="F3" s="213" t="s">
        <v>169</v>
      </c>
      <c r="G3" s="214"/>
      <c r="H3" s="211" t="s">
        <v>170</v>
      </c>
      <c r="I3" s="211"/>
      <c r="J3" s="247" t="s">
        <v>177</v>
      </c>
      <c r="K3" s="198"/>
      <c r="L3" s="198"/>
      <c r="M3" s="198"/>
      <c r="N3" s="198"/>
      <c r="O3" s="198"/>
      <c r="P3" s="268" t="s">
        <v>171</v>
      </c>
      <c r="Q3" s="268"/>
      <c r="R3" s="268"/>
      <c r="S3" s="268"/>
      <c r="T3" s="249" t="s">
        <v>172</v>
      </c>
      <c r="U3" s="249"/>
      <c r="V3" s="205" t="s">
        <v>173</v>
      </c>
      <c r="W3" s="209"/>
      <c r="X3" s="277" t="s">
        <v>10</v>
      </c>
      <c r="Y3" s="277"/>
      <c r="Z3" s="1"/>
    </row>
    <row r="4" spans="1:26" ht="85.5" customHeight="1" thickBot="1" x14ac:dyDescent="0.4">
      <c r="A4" s="1"/>
      <c r="B4" s="203"/>
      <c r="C4" s="203"/>
      <c r="D4" s="275"/>
      <c r="E4" s="276"/>
      <c r="F4" s="215"/>
      <c r="G4" s="216"/>
      <c r="H4" s="212"/>
      <c r="I4" s="212"/>
      <c r="J4" s="237" t="s">
        <v>174</v>
      </c>
      <c r="K4" s="239"/>
      <c r="L4" s="237" t="s">
        <v>175</v>
      </c>
      <c r="M4" s="239"/>
      <c r="N4" s="237" t="s">
        <v>179</v>
      </c>
      <c r="O4" s="238"/>
      <c r="P4" s="268" t="s">
        <v>178</v>
      </c>
      <c r="Q4" s="268"/>
      <c r="R4" s="268" t="s">
        <v>176</v>
      </c>
      <c r="S4" s="268"/>
      <c r="T4" s="278"/>
      <c r="U4" s="278"/>
      <c r="V4" s="207"/>
      <c r="W4" s="210"/>
      <c r="X4" s="277"/>
      <c r="Y4" s="277"/>
      <c r="Z4" s="1"/>
    </row>
    <row r="5" spans="1:26" ht="16" thickBot="1" x14ac:dyDescent="0.4">
      <c r="A5" s="1"/>
      <c r="B5" s="204"/>
      <c r="C5" s="204"/>
      <c r="D5" s="22" t="s">
        <v>15</v>
      </c>
      <c r="E5" s="22" t="s">
        <v>16</v>
      </c>
      <c r="F5" s="22" t="s">
        <v>15</v>
      </c>
      <c r="G5" s="22" t="s">
        <v>16</v>
      </c>
      <c r="H5" s="22" t="s">
        <v>15</v>
      </c>
      <c r="I5" s="22" t="s">
        <v>16</v>
      </c>
      <c r="J5" s="22" t="s">
        <v>15</v>
      </c>
      <c r="K5" s="22" t="s">
        <v>16</v>
      </c>
      <c r="L5" s="22" t="s">
        <v>15</v>
      </c>
      <c r="M5" s="22" t="s">
        <v>16</v>
      </c>
      <c r="N5" s="22" t="s">
        <v>15</v>
      </c>
      <c r="O5" s="22" t="s">
        <v>16</v>
      </c>
      <c r="P5" s="22" t="s">
        <v>15</v>
      </c>
      <c r="Q5" s="22" t="s">
        <v>16</v>
      </c>
      <c r="R5" s="22" t="s">
        <v>15</v>
      </c>
      <c r="S5" s="22" t="s">
        <v>16</v>
      </c>
      <c r="T5" s="22" t="s">
        <v>15</v>
      </c>
      <c r="U5" s="22" t="s">
        <v>16</v>
      </c>
      <c r="V5" s="22" t="s">
        <v>15</v>
      </c>
      <c r="W5" s="22" t="s">
        <v>16</v>
      </c>
      <c r="X5" s="43" t="s">
        <v>15</v>
      </c>
      <c r="Y5" s="43" t="s">
        <v>16</v>
      </c>
      <c r="Z5" s="1"/>
    </row>
    <row r="6" spans="1:26" ht="16" thickBot="1" x14ac:dyDescent="0.4">
      <c r="A6" s="1"/>
      <c r="B6" s="23">
        <v>1</v>
      </c>
      <c r="C6" s="24" t="s">
        <v>17</v>
      </c>
      <c r="D6" s="71">
        <v>2</v>
      </c>
      <c r="E6" s="71">
        <v>3</v>
      </c>
      <c r="F6" s="71">
        <v>2</v>
      </c>
      <c r="G6" s="71">
        <v>3</v>
      </c>
      <c r="H6" s="71">
        <v>4</v>
      </c>
      <c r="I6" s="71">
        <v>5</v>
      </c>
      <c r="J6" s="71">
        <v>2</v>
      </c>
      <c r="K6" s="71">
        <v>3</v>
      </c>
      <c r="L6" s="71">
        <v>2</v>
      </c>
      <c r="M6" s="71">
        <v>3</v>
      </c>
      <c r="N6" s="71">
        <v>2</v>
      </c>
      <c r="O6" s="71">
        <v>3</v>
      </c>
      <c r="P6" s="71">
        <v>4</v>
      </c>
      <c r="Q6" s="71">
        <v>5</v>
      </c>
      <c r="R6" s="71">
        <v>3</v>
      </c>
      <c r="S6" s="71">
        <v>4</v>
      </c>
      <c r="T6" s="71">
        <v>3</v>
      </c>
      <c r="U6" s="71">
        <v>4</v>
      </c>
      <c r="V6" s="71">
        <v>2</v>
      </c>
      <c r="W6" s="71">
        <v>3</v>
      </c>
      <c r="X6" s="44">
        <f>(D6+F6+H6+J6+L6+N6+V6+P6+R6+T6)/10</f>
        <v>2.6</v>
      </c>
      <c r="Y6" s="44">
        <f>(E6+G6+I6+K6+M6+O6+W6+Q6+S6+U6)/10</f>
        <v>3.6</v>
      </c>
      <c r="Z6" s="1"/>
    </row>
    <row r="7" spans="1:26" ht="16" thickBot="1" x14ac:dyDescent="0.4">
      <c r="A7" s="1"/>
      <c r="B7" s="23">
        <v>2</v>
      </c>
      <c r="C7" s="24" t="s">
        <v>18</v>
      </c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44">
        <f t="shared" ref="X7:Y30" si="0">(D7+F7+H7+J7+L7+N7+V7+P7+R7+T7)/10</f>
        <v>0</v>
      </c>
      <c r="Y7" s="44">
        <f t="shared" si="0"/>
        <v>0</v>
      </c>
      <c r="Z7" s="1"/>
    </row>
    <row r="8" spans="1:26" ht="17.25" customHeight="1" thickBot="1" x14ac:dyDescent="0.4">
      <c r="A8" s="1"/>
      <c r="B8" s="23">
        <v>3</v>
      </c>
      <c r="C8" s="24" t="s">
        <v>19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44">
        <f t="shared" si="0"/>
        <v>0</v>
      </c>
      <c r="Y8" s="44">
        <f t="shared" si="0"/>
        <v>0</v>
      </c>
      <c r="Z8" s="1"/>
    </row>
    <row r="9" spans="1:26" ht="16" thickBot="1" x14ac:dyDescent="0.4">
      <c r="A9" s="1"/>
      <c r="B9" s="23">
        <v>4</v>
      </c>
      <c r="C9" s="24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44">
        <f t="shared" si="0"/>
        <v>0</v>
      </c>
      <c r="Y9" s="44">
        <f t="shared" si="0"/>
        <v>0</v>
      </c>
      <c r="Z9" s="1"/>
    </row>
    <row r="10" spans="1:26" ht="16" thickBot="1" x14ac:dyDescent="0.4">
      <c r="A10" s="1"/>
      <c r="B10" s="23">
        <v>5</v>
      </c>
      <c r="C10" s="24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44">
        <f t="shared" si="0"/>
        <v>0</v>
      </c>
      <c r="Y10" s="44">
        <f t="shared" si="0"/>
        <v>0</v>
      </c>
      <c r="Z10" s="1"/>
    </row>
    <row r="11" spans="1:26" ht="16" thickBot="1" x14ac:dyDescent="0.4">
      <c r="A11" s="1"/>
      <c r="B11" s="23">
        <v>6</v>
      </c>
      <c r="C11" s="24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44">
        <f t="shared" si="0"/>
        <v>0</v>
      </c>
      <c r="Y11" s="44">
        <f t="shared" si="0"/>
        <v>0</v>
      </c>
      <c r="Z11" s="1"/>
    </row>
    <row r="12" spans="1:26" ht="16" thickBot="1" x14ac:dyDescent="0.4">
      <c r="A12" s="1"/>
      <c r="B12" s="23">
        <v>7</v>
      </c>
      <c r="C12" s="24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44">
        <f t="shared" si="0"/>
        <v>0</v>
      </c>
      <c r="Y12" s="44">
        <f t="shared" si="0"/>
        <v>0</v>
      </c>
      <c r="Z12" s="1"/>
    </row>
    <row r="13" spans="1:26" ht="16" thickBot="1" x14ac:dyDescent="0.4">
      <c r="A13" s="1"/>
      <c r="B13" s="23">
        <v>8</v>
      </c>
      <c r="C13" s="24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44">
        <f t="shared" si="0"/>
        <v>0</v>
      </c>
      <c r="Y13" s="44">
        <f t="shared" si="0"/>
        <v>0</v>
      </c>
      <c r="Z13" s="1"/>
    </row>
    <row r="14" spans="1:26" ht="16" thickBot="1" x14ac:dyDescent="0.4">
      <c r="A14" s="1"/>
      <c r="B14" s="23">
        <v>9</v>
      </c>
      <c r="C14" s="24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44">
        <f t="shared" si="0"/>
        <v>0</v>
      </c>
      <c r="Y14" s="44">
        <f t="shared" si="0"/>
        <v>0</v>
      </c>
      <c r="Z14" s="1"/>
    </row>
    <row r="15" spans="1:26" ht="16" thickBot="1" x14ac:dyDescent="0.4">
      <c r="A15" s="1"/>
      <c r="B15" s="23">
        <v>10</v>
      </c>
      <c r="C15" s="24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44">
        <f t="shared" si="0"/>
        <v>0</v>
      </c>
      <c r="Y15" s="44">
        <f t="shared" si="0"/>
        <v>0</v>
      </c>
      <c r="Z15" s="1"/>
    </row>
    <row r="16" spans="1:26" ht="16" thickBot="1" x14ac:dyDescent="0.4">
      <c r="A16" s="1"/>
      <c r="B16" s="23">
        <v>11</v>
      </c>
      <c r="C16" s="24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44">
        <f t="shared" si="0"/>
        <v>0</v>
      </c>
      <c r="Y16" s="44">
        <f t="shared" si="0"/>
        <v>0</v>
      </c>
      <c r="Z16" s="1"/>
    </row>
    <row r="17" spans="1:26" ht="16" thickBot="1" x14ac:dyDescent="0.4">
      <c r="A17" s="1"/>
      <c r="B17" s="23">
        <v>12</v>
      </c>
      <c r="C17" s="24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44">
        <f t="shared" si="0"/>
        <v>0</v>
      </c>
      <c r="Y17" s="44">
        <f t="shared" si="0"/>
        <v>0</v>
      </c>
      <c r="Z17" s="1"/>
    </row>
    <row r="18" spans="1:26" ht="16" thickBot="1" x14ac:dyDescent="0.4">
      <c r="A18" s="1"/>
      <c r="B18" s="23">
        <v>13</v>
      </c>
      <c r="C18" s="24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44">
        <f t="shared" si="0"/>
        <v>0</v>
      </c>
      <c r="Y18" s="44">
        <f t="shared" si="0"/>
        <v>0</v>
      </c>
      <c r="Z18" s="1"/>
    </row>
    <row r="19" spans="1:26" ht="16" thickBot="1" x14ac:dyDescent="0.4">
      <c r="A19" s="1"/>
      <c r="B19" s="23">
        <v>14</v>
      </c>
      <c r="C19" s="24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44">
        <f t="shared" si="0"/>
        <v>0</v>
      </c>
      <c r="Y19" s="44">
        <f t="shared" si="0"/>
        <v>0</v>
      </c>
      <c r="Z19" s="1"/>
    </row>
    <row r="20" spans="1:26" ht="16" thickBot="1" x14ac:dyDescent="0.4">
      <c r="A20" s="1"/>
      <c r="B20" s="23">
        <v>15</v>
      </c>
      <c r="C20" s="24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44">
        <f t="shared" si="0"/>
        <v>0</v>
      </c>
      <c r="Y20" s="44">
        <f t="shared" si="0"/>
        <v>0</v>
      </c>
      <c r="Z20" s="1"/>
    </row>
    <row r="21" spans="1:26" ht="16" thickBot="1" x14ac:dyDescent="0.4">
      <c r="A21" s="1"/>
      <c r="B21" s="23">
        <v>16</v>
      </c>
      <c r="C21" s="24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44">
        <f t="shared" si="0"/>
        <v>0</v>
      </c>
      <c r="Y21" s="44">
        <f t="shared" si="0"/>
        <v>0</v>
      </c>
      <c r="Z21" s="1"/>
    </row>
    <row r="22" spans="1:26" ht="16" thickBot="1" x14ac:dyDescent="0.4">
      <c r="A22" s="1"/>
      <c r="B22" s="23">
        <v>17</v>
      </c>
      <c r="C22" s="24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44">
        <f t="shared" si="0"/>
        <v>0</v>
      </c>
      <c r="Y22" s="44">
        <f t="shared" si="0"/>
        <v>0</v>
      </c>
      <c r="Z22" s="1"/>
    </row>
    <row r="23" spans="1:26" ht="16" thickBot="1" x14ac:dyDescent="0.4">
      <c r="A23" s="1"/>
      <c r="B23" s="23">
        <v>18</v>
      </c>
      <c r="C23" s="24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44">
        <f t="shared" si="0"/>
        <v>0</v>
      </c>
      <c r="Y23" s="44">
        <f t="shared" si="0"/>
        <v>0</v>
      </c>
      <c r="Z23" s="1"/>
    </row>
    <row r="24" spans="1:26" ht="16" thickBot="1" x14ac:dyDescent="0.4">
      <c r="A24" s="1"/>
      <c r="B24" s="23">
        <v>19</v>
      </c>
      <c r="C24" s="24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44">
        <f t="shared" si="0"/>
        <v>0</v>
      </c>
      <c r="Y24" s="44">
        <f t="shared" si="0"/>
        <v>0</v>
      </c>
      <c r="Z24" s="1"/>
    </row>
    <row r="25" spans="1:26" ht="16" thickBot="1" x14ac:dyDescent="0.4">
      <c r="A25" s="1"/>
      <c r="B25" s="23">
        <v>20</v>
      </c>
      <c r="C25" s="24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44">
        <f t="shared" si="0"/>
        <v>0</v>
      </c>
      <c r="Y25" s="44">
        <f t="shared" si="0"/>
        <v>0</v>
      </c>
      <c r="Z25" s="1"/>
    </row>
    <row r="26" spans="1:26" ht="16" thickBot="1" x14ac:dyDescent="0.4">
      <c r="A26" s="1"/>
      <c r="B26" s="23">
        <v>21</v>
      </c>
      <c r="C26" s="24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44">
        <f t="shared" si="0"/>
        <v>0</v>
      </c>
      <c r="Y26" s="44">
        <f t="shared" si="0"/>
        <v>0</v>
      </c>
      <c r="Z26" s="1"/>
    </row>
    <row r="27" spans="1:26" ht="16" thickBot="1" x14ac:dyDescent="0.4">
      <c r="A27" s="1"/>
      <c r="B27" s="23">
        <v>22</v>
      </c>
      <c r="C27" s="24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44">
        <f t="shared" si="0"/>
        <v>0</v>
      </c>
      <c r="Y27" s="44">
        <f t="shared" si="0"/>
        <v>0</v>
      </c>
      <c r="Z27" s="1"/>
    </row>
    <row r="28" spans="1:26" ht="16" thickBot="1" x14ac:dyDescent="0.4">
      <c r="A28" s="1"/>
      <c r="B28" s="23">
        <v>23</v>
      </c>
      <c r="C28" s="24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44">
        <f t="shared" si="0"/>
        <v>0</v>
      </c>
      <c r="Y28" s="44">
        <f t="shared" si="0"/>
        <v>0</v>
      </c>
      <c r="Z28" s="1"/>
    </row>
    <row r="29" spans="1:26" ht="16" thickBot="1" x14ac:dyDescent="0.4">
      <c r="A29" s="1"/>
      <c r="B29" s="23">
        <v>24</v>
      </c>
      <c r="C29" s="24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44">
        <f t="shared" si="0"/>
        <v>0</v>
      </c>
      <c r="Y29" s="44">
        <f t="shared" si="0"/>
        <v>0</v>
      </c>
      <c r="Z29" s="1"/>
    </row>
    <row r="30" spans="1:26" ht="16" thickBot="1" x14ac:dyDescent="0.4">
      <c r="A30" s="1"/>
      <c r="B30" s="23"/>
      <c r="C30" s="39" t="s">
        <v>20</v>
      </c>
      <c r="D30" s="40">
        <f>(D6+D7+D8+D9+D10+D11+D12+D13+D14+D15+D16+D17+D18+D19+D20+D21+D22+D23+D24+D25+D26+D27+D28+D29)/COUNTA($C$6:$C$29)</f>
        <v>0.66666666666666663</v>
      </c>
      <c r="E30" s="40">
        <f t="shared" ref="E30:W30" si="1">(E6+E7+E8+E9+E10+E11+E12+E13+E14+E15+E16+E17+E18+E19+E20+E21+E22+E23+E24+E25+E26+E27+E28+E29)/COUNTA($C$6:$C$29)</f>
        <v>1</v>
      </c>
      <c r="F30" s="40">
        <f t="shared" si="1"/>
        <v>0.66666666666666663</v>
      </c>
      <c r="G30" s="40">
        <f t="shared" si="1"/>
        <v>1</v>
      </c>
      <c r="H30" s="40">
        <f t="shared" si="1"/>
        <v>1.3333333333333333</v>
      </c>
      <c r="I30" s="40">
        <f t="shared" si="1"/>
        <v>1.6666666666666667</v>
      </c>
      <c r="J30" s="40">
        <f t="shared" si="1"/>
        <v>0.66666666666666663</v>
      </c>
      <c r="K30" s="40">
        <f t="shared" si="1"/>
        <v>1</v>
      </c>
      <c r="L30" s="40">
        <f t="shared" si="1"/>
        <v>0.66666666666666663</v>
      </c>
      <c r="M30" s="40">
        <f t="shared" si="1"/>
        <v>1</v>
      </c>
      <c r="N30" s="40">
        <f t="shared" si="1"/>
        <v>0.66666666666666663</v>
      </c>
      <c r="O30" s="40">
        <f t="shared" si="1"/>
        <v>1</v>
      </c>
      <c r="P30" s="40">
        <f t="shared" si="1"/>
        <v>1.3333333333333333</v>
      </c>
      <c r="Q30" s="40">
        <f t="shared" si="1"/>
        <v>1.6666666666666667</v>
      </c>
      <c r="R30" s="40">
        <f t="shared" si="1"/>
        <v>1</v>
      </c>
      <c r="S30" s="40">
        <f t="shared" si="1"/>
        <v>1.3333333333333333</v>
      </c>
      <c r="T30" s="40">
        <f t="shared" si="1"/>
        <v>1</v>
      </c>
      <c r="U30" s="40">
        <f t="shared" si="1"/>
        <v>1.3333333333333333</v>
      </c>
      <c r="V30" s="40">
        <f t="shared" si="1"/>
        <v>0.66666666666666663</v>
      </c>
      <c r="W30" s="40">
        <f t="shared" si="1"/>
        <v>1</v>
      </c>
      <c r="X30" s="50">
        <f t="shared" si="0"/>
        <v>0.86666666666666659</v>
      </c>
      <c r="Y30" s="50">
        <f t="shared" si="0"/>
        <v>1.2000000000000002</v>
      </c>
      <c r="Z30" s="1"/>
    </row>
    <row r="31" spans="1:26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x14ac:dyDescent="0.35">
      <c r="A32" s="1"/>
      <c r="B32" s="1"/>
      <c r="C32" s="27" t="s">
        <v>21</v>
      </c>
      <c r="D32" s="28"/>
      <c r="E32" s="28"/>
      <c r="F32" s="28"/>
      <c r="G32" s="2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0" x14ac:dyDescent="0.35">
      <c r="A33" s="1"/>
      <c r="B33" s="1"/>
      <c r="C33" s="29"/>
      <c r="D33" s="30" t="s">
        <v>22</v>
      </c>
      <c r="E33" s="30" t="s">
        <v>23</v>
      </c>
      <c r="F33" s="30" t="s">
        <v>24</v>
      </c>
      <c r="G33" s="30" t="s">
        <v>25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 x14ac:dyDescent="0.35">
      <c r="A34" s="1"/>
      <c r="B34" s="1"/>
      <c r="C34" s="31" t="s">
        <v>26</v>
      </c>
      <c r="D34" s="32">
        <f>COUNTA(C6:C29)</f>
        <v>3</v>
      </c>
      <c r="E34" s="32">
        <f>COUNTIF(X6:X29,"&gt;=3,8")</f>
        <v>0</v>
      </c>
      <c r="F34" s="32">
        <f>COUNTIFS(X6:X29,"&lt;3,7",X6:X29,"&gt;=2,3")</f>
        <v>1</v>
      </c>
      <c r="G34" s="32">
        <f>COUNTIFS(X6:X29,"&lt;2,2",X6:X29,"&gt;0")</f>
        <v>0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 x14ac:dyDescent="0.35">
      <c r="A35" s="1"/>
      <c r="B35" s="1"/>
      <c r="C35" s="31" t="s">
        <v>27</v>
      </c>
      <c r="D35" s="32">
        <v>100</v>
      </c>
      <c r="E35" s="32">
        <f>E34*D35/D34</f>
        <v>0</v>
      </c>
      <c r="F35" s="33">
        <f>F34*D35/D34</f>
        <v>33.333333333333336</v>
      </c>
      <c r="G35" s="33">
        <f>G34*D35/D34</f>
        <v>0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 x14ac:dyDescent="0.35">
      <c r="A36" s="1"/>
      <c r="B36" s="1"/>
      <c r="C36" s="34"/>
      <c r="D36" s="28"/>
      <c r="E36" s="28"/>
      <c r="F36" s="28"/>
      <c r="G36" s="2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x14ac:dyDescent="0.35">
      <c r="A37" s="1"/>
      <c r="B37" s="1"/>
      <c r="C37" s="27" t="s">
        <v>28</v>
      </c>
      <c r="D37" s="28"/>
      <c r="E37" s="28"/>
      <c r="F37" s="28"/>
      <c r="G37" s="2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0" x14ac:dyDescent="0.35">
      <c r="A38" s="1"/>
      <c r="B38" s="1"/>
      <c r="C38" s="29"/>
      <c r="D38" s="35" t="s">
        <v>22</v>
      </c>
      <c r="E38" s="30" t="s">
        <v>23</v>
      </c>
      <c r="F38" s="30" t="s">
        <v>24</v>
      </c>
      <c r="G38" s="30" t="s">
        <v>25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 x14ac:dyDescent="0.35">
      <c r="A39" s="1"/>
      <c r="B39" s="1"/>
      <c r="C39" s="31" t="s">
        <v>26</v>
      </c>
      <c r="D39" s="32">
        <f>COUNTA(C5:C28)</f>
        <v>3</v>
      </c>
      <c r="E39" s="32">
        <f>COUNTIF(Y6:Y29,"&gt;=3,8")</f>
        <v>0</v>
      </c>
      <c r="F39" s="32">
        <f>COUNTIFS(Y6:Y29,"&lt;3,7",Y6:Y29,"&gt;=2,3")</f>
        <v>1</v>
      </c>
      <c r="G39" s="32">
        <f>COUNTIFS(Y6:Y29,"&lt;2,2",Y6:Y29,"&gt;0")</f>
        <v>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 x14ac:dyDescent="0.35">
      <c r="A40" s="1"/>
      <c r="B40" s="1"/>
      <c r="C40" s="31" t="s">
        <v>27</v>
      </c>
      <c r="D40" s="32">
        <v>100</v>
      </c>
      <c r="E40" s="33">
        <f>E39*D40/D39</f>
        <v>0</v>
      </c>
      <c r="F40" s="33">
        <f>F39*D40/D39</f>
        <v>33.333333333333336</v>
      </c>
      <c r="G40" s="33">
        <f>G39*D40/D39</f>
        <v>0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</sheetData>
  <sheetProtection algorithmName="SHA-512" hashValue="st9IQQXXKskEkyF5KwxDaeblwuQv0XuWVur0yweyNvyR4H6eRQMAiP95oAtIwIhZ8Jsgv/QrzyEwXfm8IjLIMQ==" saltValue="/eDRh5yhiqUtuYbIwePSPg==" spinCount="100000" sheet="1" objects="1" formatCells="0" formatColumns="0" formatRows="0" insertColumns="0" insertRows="0" insertHyperlinks="0" deleteColumns="0" deleteRows="0" sort="0" autoFilter="0" pivotTables="0"/>
  <mergeCells count="16">
    <mergeCell ref="X3:Y4"/>
    <mergeCell ref="P4:Q4"/>
    <mergeCell ref="R4:S4"/>
    <mergeCell ref="U1:V1"/>
    <mergeCell ref="P3:S3"/>
    <mergeCell ref="T3:U4"/>
    <mergeCell ref="V3:W4"/>
    <mergeCell ref="J3:O3"/>
    <mergeCell ref="B3:B5"/>
    <mergeCell ref="C3:C5"/>
    <mergeCell ref="D3:E4"/>
    <mergeCell ref="F3:G4"/>
    <mergeCell ref="H3:I4"/>
    <mergeCell ref="J4:K4"/>
    <mergeCell ref="L4:M4"/>
    <mergeCell ref="N4:O4"/>
  </mergeCells>
  <hyperlinks>
    <hyperlink ref="U1" location="ОГЛАВЛЕНИЕ!A1" display="ОГЛАВЛЕНИЕ" xr:uid="{B9212CD3-B955-46B3-BBEB-854FC933CD16}"/>
  </hyperlinks>
  <pageMargins left="0.7" right="0.7" top="0.75" bottom="0.75" header="0.3" footer="0.3"/>
  <pageSetup paperSize="9" scale="55" orientation="landscape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7F473-CD7F-4C79-99C7-1F503BD95E0B}">
  <sheetPr codeName="Лист15">
    <tabColor theme="5"/>
    <pageSetUpPr fitToPage="1"/>
  </sheetPr>
  <dimension ref="A1:AG53"/>
  <sheetViews>
    <sheetView view="pageLayout" zoomScale="55" zoomScaleNormal="100" zoomScalePageLayoutView="55" workbookViewId="0">
      <selection activeCell="D6" sqref="D6:AC29"/>
    </sheetView>
  </sheetViews>
  <sheetFormatPr defaultRowHeight="14.5" x14ac:dyDescent="0.35"/>
  <cols>
    <col min="3" max="3" width="27.1796875" customWidth="1"/>
  </cols>
  <sheetData>
    <row r="1" spans="1:33" ht="17.5" x14ac:dyDescent="0.35">
      <c r="A1" s="1"/>
      <c r="B1" s="97" t="s">
        <v>180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28" t="s">
        <v>390</v>
      </c>
      <c r="AB1" s="228"/>
      <c r="AC1" s="1"/>
      <c r="AD1" s="1"/>
      <c r="AE1" s="1"/>
      <c r="AF1" s="1"/>
      <c r="AG1" s="1"/>
    </row>
    <row r="2" spans="1:33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ht="36" customHeight="1" thickBot="1" x14ac:dyDescent="0.4">
      <c r="A3" s="1"/>
      <c r="B3" s="202" t="s">
        <v>2</v>
      </c>
      <c r="C3" s="202" t="s">
        <v>3</v>
      </c>
      <c r="D3" s="205" t="s">
        <v>181</v>
      </c>
      <c r="E3" s="206"/>
      <c r="F3" s="279" t="s">
        <v>182</v>
      </c>
      <c r="G3" s="280"/>
      <c r="H3" s="283" t="s">
        <v>194</v>
      </c>
      <c r="I3" s="283"/>
      <c r="J3" s="205" t="s">
        <v>183</v>
      </c>
      <c r="K3" s="206"/>
      <c r="L3" s="205" t="s">
        <v>184</v>
      </c>
      <c r="M3" s="209"/>
      <c r="N3" s="198" t="s">
        <v>185</v>
      </c>
      <c r="O3" s="198"/>
      <c r="P3" s="198"/>
      <c r="Q3" s="198"/>
      <c r="R3" s="198"/>
      <c r="S3" s="267"/>
      <c r="T3" s="238" t="s">
        <v>186</v>
      </c>
      <c r="U3" s="238"/>
      <c r="V3" s="238"/>
      <c r="W3" s="238"/>
      <c r="X3" s="238"/>
      <c r="Y3" s="239"/>
      <c r="Z3" s="206" t="s">
        <v>187</v>
      </c>
      <c r="AA3" s="209"/>
      <c r="AB3" s="251" t="s">
        <v>188</v>
      </c>
      <c r="AC3" s="234"/>
      <c r="AD3" s="277" t="s">
        <v>10</v>
      </c>
      <c r="AE3" s="277"/>
      <c r="AF3" s="1"/>
      <c r="AG3" s="1"/>
    </row>
    <row r="4" spans="1:33" ht="135" customHeight="1" thickBot="1" x14ac:dyDescent="0.4">
      <c r="A4" s="1"/>
      <c r="B4" s="203"/>
      <c r="C4" s="203"/>
      <c r="D4" s="207"/>
      <c r="E4" s="208"/>
      <c r="F4" s="281"/>
      <c r="G4" s="282"/>
      <c r="H4" s="284"/>
      <c r="I4" s="284"/>
      <c r="J4" s="207"/>
      <c r="K4" s="208"/>
      <c r="L4" s="207"/>
      <c r="M4" s="210"/>
      <c r="N4" s="238" t="s">
        <v>161</v>
      </c>
      <c r="O4" s="238"/>
      <c r="P4" s="237" t="s">
        <v>189</v>
      </c>
      <c r="Q4" s="239"/>
      <c r="R4" s="237" t="s">
        <v>190</v>
      </c>
      <c r="S4" s="239"/>
      <c r="T4" s="278" t="s">
        <v>191</v>
      </c>
      <c r="U4" s="278"/>
      <c r="V4" s="264" t="s">
        <v>192</v>
      </c>
      <c r="W4" s="265"/>
      <c r="X4" s="278" t="s">
        <v>193</v>
      </c>
      <c r="Y4" s="265"/>
      <c r="Z4" s="208"/>
      <c r="AA4" s="210"/>
      <c r="AB4" s="240"/>
      <c r="AC4" s="236"/>
      <c r="AD4" s="277"/>
      <c r="AE4" s="277"/>
      <c r="AF4" s="1"/>
      <c r="AG4" s="1"/>
    </row>
    <row r="5" spans="1:33" ht="16" thickBot="1" x14ac:dyDescent="0.4">
      <c r="A5" s="1"/>
      <c r="B5" s="204"/>
      <c r="C5" s="204"/>
      <c r="D5" s="22" t="s">
        <v>15</v>
      </c>
      <c r="E5" s="22" t="s">
        <v>16</v>
      </c>
      <c r="F5" s="22" t="s">
        <v>15</v>
      </c>
      <c r="G5" s="22" t="s">
        <v>16</v>
      </c>
      <c r="H5" s="22" t="s">
        <v>15</v>
      </c>
      <c r="I5" s="22" t="s">
        <v>16</v>
      </c>
      <c r="J5" s="22" t="s">
        <v>15</v>
      </c>
      <c r="K5" s="22" t="s">
        <v>16</v>
      </c>
      <c r="L5" s="22" t="s">
        <v>15</v>
      </c>
      <c r="M5" s="22" t="s">
        <v>16</v>
      </c>
      <c r="N5" s="22" t="s">
        <v>15</v>
      </c>
      <c r="O5" s="22" t="s">
        <v>16</v>
      </c>
      <c r="P5" s="22" t="s">
        <v>15</v>
      </c>
      <c r="Q5" s="22" t="s">
        <v>16</v>
      </c>
      <c r="R5" s="22" t="s">
        <v>15</v>
      </c>
      <c r="S5" s="22" t="s">
        <v>16</v>
      </c>
      <c r="T5" s="22" t="s">
        <v>15</v>
      </c>
      <c r="U5" s="22" t="s">
        <v>16</v>
      </c>
      <c r="V5" s="22" t="s">
        <v>15</v>
      </c>
      <c r="W5" s="22" t="s">
        <v>16</v>
      </c>
      <c r="X5" s="22" t="s">
        <v>15</v>
      </c>
      <c r="Y5" s="22" t="s">
        <v>16</v>
      </c>
      <c r="Z5" s="22" t="s">
        <v>15</v>
      </c>
      <c r="AA5" s="22" t="s">
        <v>16</v>
      </c>
      <c r="AB5" s="22" t="s">
        <v>15</v>
      </c>
      <c r="AC5" s="22" t="s">
        <v>16</v>
      </c>
      <c r="AD5" s="43" t="s">
        <v>15</v>
      </c>
      <c r="AE5" s="43" t="s">
        <v>16</v>
      </c>
      <c r="AF5" s="1"/>
      <c r="AG5" s="1"/>
    </row>
    <row r="6" spans="1:33" ht="16" thickBot="1" x14ac:dyDescent="0.4">
      <c r="A6" s="1"/>
      <c r="B6" s="23">
        <v>1</v>
      </c>
      <c r="C6" s="24" t="s">
        <v>17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166"/>
      <c r="Y6" s="166"/>
      <c r="Z6" s="166"/>
      <c r="AA6" s="166"/>
      <c r="AB6" s="166"/>
      <c r="AC6" s="166"/>
      <c r="AD6" s="44">
        <f>(D6+F6+H6+J6+L6+N6+V6+P6+R6+T6+X6+Z6+AB6)/13</f>
        <v>0</v>
      </c>
      <c r="AE6" s="44">
        <f>(E6+G6+I6+K6+M6+O6+W6+Q6+S6+U6+Y6+AA6+AC6)/13</f>
        <v>0</v>
      </c>
      <c r="AF6" s="1"/>
      <c r="AG6" s="1"/>
    </row>
    <row r="7" spans="1:33" ht="16" thickBot="1" x14ac:dyDescent="0.4">
      <c r="A7" s="1"/>
      <c r="B7" s="23">
        <v>2</v>
      </c>
      <c r="C7" s="24" t="s">
        <v>18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166"/>
      <c r="Y7" s="166"/>
      <c r="Z7" s="166"/>
      <c r="AA7" s="166"/>
      <c r="AB7" s="166"/>
      <c r="AC7" s="166"/>
      <c r="AD7" s="44">
        <f t="shared" ref="AD7:AE30" si="0">(D7+F7+H7+J7+L7+N7+V7+P7+R7+T7+X7+Z7+AB7)/13</f>
        <v>0</v>
      </c>
      <c r="AE7" s="44">
        <f t="shared" si="0"/>
        <v>0</v>
      </c>
      <c r="AF7" s="1"/>
      <c r="AG7" s="1"/>
    </row>
    <row r="8" spans="1:33" ht="18.75" customHeight="1" thickBot="1" x14ac:dyDescent="0.4">
      <c r="A8" s="1"/>
      <c r="B8" s="23">
        <v>3</v>
      </c>
      <c r="C8" s="24" t="s">
        <v>19</v>
      </c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166"/>
      <c r="Y8" s="166"/>
      <c r="Z8" s="166"/>
      <c r="AA8" s="166"/>
      <c r="AB8" s="166"/>
      <c r="AC8" s="166"/>
      <c r="AD8" s="44">
        <f t="shared" si="0"/>
        <v>0</v>
      </c>
      <c r="AE8" s="44">
        <f t="shared" si="0"/>
        <v>0</v>
      </c>
      <c r="AF8" s="1"/>
      <c r="AG8" s="1"/>
    </row>
    <row r="9" spans="1:33" ht="16" thickBot="1" x14ac:dyDescent="0.4">
      <c r="A9" s="1"/>
      <c r="B9" s="23">
        <v>4</v>
      </c>
      <c r="C9" s="24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166"/>
      <c r="Y9" s="166"/>
      <c r="Z9" s="166"/>
      <c r="AA9" s="166"/>
      <c r="AB9" s="166"/>
      <c r="AC9" s="166"/>
      <c r="AD9" s="44">
        <f t="shared" si="0"/>
        <v>0</v>
      </c>
      <c r="AE9" s="44">
        <f t="shared" si="0"/>
        <v>0</v>
      </c>
      <c r="AF9" s="1"/>
      <c r="AG9" s="1"/>
    </row>
    <row r="10" spans="1:33" ht="16" thickBot="1" x14ac:dyDescent="0.4">
      <c r="A10" s="1"/>
      <c r="B10" s="23">
        <v>5</v>
      </c>
      <c r="C10" s="24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166"/>
      <c r="Y10" s="166"/>
      <c r="Z10" s="166"/>
      <c r="AA10" s="166"/>
      <c r="AB10" s="166"/>
      <c r="AC10" s="166"/>
      <c r="AD10" s="44">
        <f t="shared" si="0"/>
        <v>0</v>
      </c>
      <c r="AE10" s="44">
        <f t="shared" si="0"/>
        <v>0</v>
      </c>
      <c r="AF10" s="1"/>
      <c r="AG10" s="1"/>
    </row>
    <row r="11" spans="1:33" ht="16" thickBot="1" x14ac:dyDescent="0.4">
      <c r="A11" s="1"/>
      <c r="B11" s="23">
        <v>6</v>
      </c>
      <c r="C11" s="24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166"/>
      <c r="Y11" s="166"/>
      <c r="Z11" s="166"/>
      <c r="AA11" s="166"/>
      <c r="AB11" s="166"/>
      <c r="AC11" s="166"/>
      <c r="AD11" s="44">
        <f t="shared" si="0"/>
        <v>0</v>
      </c>
      <c r="AE11" s="44">
        <f t="shared" si="0"/>
        <v>0</v>
      </c>
      <c r="AF11" s="1"/>
      <c r="AG11" s="1"/>
    </row>
    <row r="12" spans="1:33" ht="16" thickBot="1" x14ac:dyDescent="0.4">
      <c r="A12" s="1"/>
      <c r="B12" s="23">
        <v>7</v>
      </c>
      <c r="C12" s="24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166"/>
      <c r="Y12" s="166"/>
      <c r="Z12" s="166"/>
      <c r="AA12" s="166"/>
      <c r="AB12" s="166"/>
      <c r="AC12" s="166"/>
      <c r="AD12" s="44">
        <f t="shared" si="0"/>
        <v>0</v>
      </c>
      <c r="AE12" s="44">
        <f t="shared" si="0"/>
        <v>0</v>
      </c>
      <c r="AF12" s="1"/>
      <c r="AG12" s="1"/>
    </row>
    <row r="13" spans="1:33" ht="16" thickBot="1" x14ac:dyDescent="0.4">
      <c r="A13" s="1"/>
      <c r="B13" s="23">
        <v>8</v>
      </c>
      <c r="C13" s="24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166"/>
      <c r="Y13" s="166"/>
      <c r="Z13" s="166"/>
      <c r="AA13" s="166"/>
      <c r="AB13" s="166"/>
      <c r="AC13" s="166"/>
      <c r="AD13" s="44">
        <f t="shared" si="0"/>
        <v>0</v>
      </c>
      <c r="AE13" s="44">
        <f t="shared" si="0"/>
        <v>0</v>
      </c>
      <c r="AF13" s="1"/>
      <c r="AG13" s="1"/>
    </row>
    <row r="14" spans="1:33" ht="16" thickBot="1" x14ac:dyDescent="0.4">
      <c r="A14" s="1"/>
      <c r="B14" s="23">
        <v>9</v>
      </c>
      <c r="C14" s="24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166"/>
      <c r="Y14" s="166"/>
      <c r="Z14" s="166"/>
      <c r="AA14" s="166"/>
      <c r="AB14" s="166"/>
      <c r="AC14" s="166"/>
      <c r="AD14" s="44">
        <f t="shared" si="0"/>
        <v>0</v>
      </c>
      <c r="AE14" s="44">
        <f t="shared" si="0"/>
        <v>0</v>
      </c>
      <c r="AF14" s="1"/>
      <c r="AG14" s="1"/>
    </row>
    <row r="15" spans="1:33" ht="16" thickBot="1" x14ac:dyDescent="0.4">
      <c r="A15" s="1"/>
      <c r="B15" s="23">
        <v>10</v>
      </c>
      <c r="C15" s="24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166"/>
      <c r="Y15" s="166"/>
      <c r="Z15" s="166"/>
      <c r="AA15" s="166"/>
      <c r="AB15" s="166"/>
      <c r="AC15" s="166"/>
      <c r="AD15" s="44">
        <f t="shared" si="0"/>
        <v>0</v>
      </c>
      <c r="AE15" s="44">
        <f t="shared" si="0"/>
        <v>0</v>
      </c>
      <c r="AF15" s="1"/>
      <c r="AG15" s="1"/>
    </row>
    <row r="16" spans="1:33" ht="16" thickBot="1" x14ac:dyDescent="0.4">
      <c r="A16" s="1"/>
      <c r="B16" s="23">
        <v>11</v>
      </c>
      <c r="C16" s="24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166"/>
      <c r="Y16" s="166"/>
      <c r="Z16" s="166"/>
      <c r="AA16" s="166"/>
      <c r="AB16" s="166"/>
      <c r="AC16" s="166"/>
      <c r="AD16" s="44">
        <f t="shared" si="0"/>
        <v>0</v>
      </c>
      <c r="AE16" s="44">
        <f t="shared" si="0"/>
        <v>0</v>
      </c>
      <c r="AF16" s="1"/>
      <c r="AG16" s="1"/>
    </row>
    <row r="17" spans="1:33" ht="16" thickBot="1" x14ac:dyDescent="0.4">
      <c r="A17" s="1"/>
      <c r="B17" s="23">
        <v>12</v>
      </c>
      <c r="C17" s="24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166"/>
      <c r="Y17" s="166"/>
      <c r="Z17" s="166"/>
      <c r="AA17" s="166"/>
      <c r="AB17" s="166"/>
      <c r="AC17" s="166"/>
      <c r="AD17" s="44">
        <f t="shared" si="0"/>
        <v>0</v>
      </c>
      <c r="AE17" s="44">
        <f t="shared" si="0"/>
        <v>0</v>
      </c>
      <c r="AF17" s="1"/>
      <c r="AG17" s="1"/>
    </row>
    <row r="18" spans="1:33" ht="16" thickBot="1" x14ac:dyDescent="0.4">
      <c r="A18" s="1"/>
      <c r="B18" s="23">
        <v>13</v>
      </c>
      <c r="C18" s="24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166"/>
      <c r="Y18" s="166"/>
      <c r="Z18" s="166"/>
      <c r="AA18" s="166"/>
      <c r="AB18" s="166"/>
      <c r="AC18" s="166"/>
      <c r="AD18" s="44">
        <f t="shared" si="0"/>
        <v>0</v>
      </c>
      <c r="AE18" s="44">
        <f t="shared" si="0"/>
        <v>0</v>
      </c>
      <c r="AF18" s="1"/>
      <c r="AG18" s="1"/>
    </row>
    <row r="19" spans="1:33" ht="16" thickBot="1" x14ac:dyDescent="0.4">
      <c r="A19" s="1"/>
      <c r="B19" s="23">
        <v>14</v>
      </c>
      <c r="C19" s="24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166"/>
      <c r="Y19" s="166"/>
      <c r="Z19" s="166"/>
      <c r="AA19" s="166"/>
      <c r="AB19" s="166"/>
      <c r="AC19" s="166"/>
      <c r="AD19" s="44">
        <f t="shared" si="0"/>
        <v>0</v>
      </c>
      <c r="AE19" s="44">
        <f t="shared" si="0"/>
        <v>0</v>
      </c>
      <c r="AF19" s="1"/>
      <c r="AG19" s="1"/>
    </row>
    <row r="20" spans="1:33" ht="16" thickBot="1" x14ac:dyDescent="0.4">
      <c r="A20" s="1"/>
      <c r="B20" s="23">
        <v>15</v>
      </c>
      <c r="C20" s="24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166"/>
      <c r="Y20" s="166"/>
      <c r="Z20" s="166"/>
      <c r="AA20" s="166"/>
      <c r="AB20" s="166"/>
      <c r="AC20" s="166"/>
      <c r="AD20" s="44">
        <f t="shared" si="0"/>
        <v>0</v>
      </c>
      <c r="AE20" s="44">
        <f t="shared" si="0"/>
        <v>0</v>
      </c>
      <c r="AF20" s="1"/>
      <c r="AG20" s="1"/>
    </row>
    <row r="21" spans="1:33" ht="16" thickBot="1" x14ac:dyDescent="0.4">
      <c r="A21" s="1"/>
      <c r="B21" s="23">
        <v>16</v>
      </c>
      <c r="C21" s="24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66"/>
      <c r="Y21" s="166"/>
      <c r="Z21" s="166"/>
      <c r="AA21" s="166"/>
      <c r="AB21" s="166"/>
      <c r="AC21" s="166"/>
      <c r="AD21" s="44">
        <f t="shared" si="0"/>
        <v>0</v>
      </c>
      <c r="AE21" s="44">
        <f t="shared" si="0"/>
        <v>0</v>
      </c>
      <c r="AF21" s="1"/>
      <c r="AG21" s="1"/>
    </row>
    <row r="22" spans="1:33" ht="16" thickBot="1" x14ac:dyDescent="0.4">
      <c r="A22" s="1"/>
      <c r="B22" s="23">
        <v>17</v>
      </c>
      <c r="C22" s="24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166"/>
      <c r="Y22" s="166"/>
      <c r="Z22" s="166"/>
      <c r="AA22" s="166"/>
      <c r="AB22" s="166"/>
      <c r="AC22" s="166"/>
      <c r="AD22" s="44">
        <f t="shared" si="0"/>
        <v>0</v>
      </c>
      <c r="AE22" s="44">
        <f t="shared" si="0"/>
        <v>0</v>
      </c>
      <c r="AF22" s="1"/>
      <c r="AG22" s="1"/>
    </row>
    <row r="23" spans="1:33" ht="16" thickBot="1" x14ac:dyDescent="0.4">
      <c r="A23" s="1"/>
      <c r="B23" s="23">
        <v>18</v>
      </c>
      <c r="C23" s="24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166"/>
      <c r="Y23" s="166"/>
      <c r="Z23" s="166"/>
      <c r="AA23" s="166"/>
      <c r="AB23" s="166"/>
      <c r="AC23" s="166"/>
      <c r="AD23" s="44">
        <f t="shared" si="0"/>
        <v>0</v>
      </c>
      <c r="AE23" s="44">
        <f t="shared" si="0"/>
        <v>0</v>
      </c>
      <c r="AF23" s="1"/>
      <c r="AG23" s="1"/>
    </row>
    <row r="24" spans="1:33" ht="16" thickBot="1" x14ac:dyDescent="0.4">
      <c r="A24" s="1"/>
      <c r="B24" s="23">
        <v>19</v>
      </c>
      <c r="C24" s="24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166"/>
      <c r="Y24" s="166"/>
      <c r="Z24" s="166"/>
      <c r="AA24" s="166"/>
      <c r="AB24" s="166"/>
      <c r="AC24" s="166"/>
      <c r="AD24" s="44">
        <f t="shared" si="0"/>
        <v>0</v>
      </c>
      <c r="AE24" s="44">
        <f t="shared" si="0"/>
        <v>0</v>
      </c>
      <c r="AF24" s="1"/>
      <c r="AG24" s="1"/>
    </row>
    <row r="25" spans="1:33" ht="16" thickBot="1" x14ac:dyDescent="0.4">
      <c r="A25" s="1"/>
      <c r="B25" s="23">
        <v>20</v>
      </c>
      <c r="C25" s="24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166"/>
      <c r="Y25" s="166"/>
      <c r="Z25" s="166"/>
      <c r="AA25" s="166"/>
      <c r="AB25" s="166"/>
      <c r="AC25" s="166"/>
      <c r="AD25" s="44">
        <f t="shared" si="0"/>
        <v>0</v>
      </c>
      <c r="AE25" s="44">
        <f t="shared" si="0"/>
        <v>0</v>
      </c>
      <c r="AF25" s="1"/>
      <c r="AG25" s="1"/>
    </row>
    <row r="26" spans="1:33" ht="16" thickBot="1" x14ac:dyDescent="0.4">
      <c r="A26" s="1"/>
      <c r="B26" s="23">
        <v>21</v>
      </c>
      <c r="C26" s="24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166"/>
      <c r="Y26" s="166"/>
      <c r="Z26" s="166"/>
      <c r="AA26" s="166"/>
      <c r="AB26" s="166"/>
      <c r="AC26" s="166"/>
      <c r="AD26" s="44">
        <f t="shared" si="0"/>
        <v>0</v>
      </c>
      <c r="AE26" s="44">
        <f t="shared" si="0"/>
        <v>0</v>
      </c>
      <c r="AF26" s="1"/>
      <c r="AG26" s="1"/>
    </row>
    <row r="27" spans="1:33" ht="16" thickBot="1" x14ac:dyDescent="0.4">
      <c r="A27" s="1"/>
      <c r="B27" s="23">
        <v>22</v>
      </c>
      <c r="C27" s="24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166"/>
      <c r="Y27" s="166"/>
      <c r="Z27" s="166"/>
      <c r="AA27" s="166"/>
      <c r="AB27" s="166"/>
      <c r="AC27" s="166"/>
      <c r="AD27" s="44">
        <f t="shared" si="0"/>
        <v>0</v>
      </c>
      <c r="AE27" s="44">
        <f t="shared" si="0"/>
        <v>0</v>
      </c>
      <c r="AF27" s="1"/>
      <c r="AG27" s="1"/>
    </row>
    <row r="28" spans="1:33" ht="16" thickBot="1" x14ac:dyDescent="0.4">
      <c r="A28" s="1"/>
      <c r="B28" s="23">
        <v>23</v>
      </c>
      <c r="C28" s="24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166"/>
      <c r="Y28" s="166"/>
      <c r="Z28" s="166"/>
      <c r="AA28" s="166"/>
      <c r="AB28" s="166"/>
      <c r="AC28" s="166"/>
      <c r="AD28" s="44">
        <f t="shared" si="0"/>
        <v>0</v>
      </c>
      <c r="AE28" s="44">
        <f t="shared" si="0"/>
        <v>0</v>
      </c>
      <c r="AF28" s="1"/>
      <c r="AG28" s="1"/>
    </row>
    <row r="29" spans="1:33" ht="16" thickBot="1" x14ac:dyDescent="0.4">
      <c r="A29" s="1"/>
      <c r="B29" s="23">
        <v>24</v>
      </c>
      <c r="C29" s="24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166"/>
      <c r="Y29" s="166"/>
      <c r="Z29" s="166"/>
      <c r="AA29" s="166"/>
      <c r="AB29" s="166"/>
      <c r="AC29" s="166"/>
      <c r="AD29" s="44">
        <f t="shared" si="0"/>
        <v>0</v>
      </c>
      <c r="AE29" s="44">
        <f t="shared" si="0"/>
        <v>0</v>
      </c>
      <c r="AF29" s="1"/>
      <c r="AG29" s="1"/>
    </row>
    <row r="30" spans="1:33" ht="16" thickBot="1" x14ac:dyDescent="0.4">
      <c r="A30" s="1"/>
      <c r="B30" s="23"/>
      <c r="C30" s="39" t="s">
        <v>20</v>
      </c>
      <c r="D30" s="40">
        <f>(D6+D7+D8+D9+D10+D11+D12+D13+D14+D15+D16+D17+D18+D19+D20+D21+D22+D23+D24+D25+D26+D27+D28+D29)/COUNTA($C$6:$C$29)</f>
        <v>0</v>
      </c>
      <c r="E30" s="40">
        <f t="shared" ref="E30:AC30" si="1">(E6+E7+E8+E9+E10+E11+E12+E13+E14+E15+E16+E17+E18+E19+E20+E21+E22+E23+E24+E25+E26+E27+E28+E29)/COUNTA($C$6:$C$29)</f>
        <v>0</v>
      </c>
      <c r="F30" s="40">
        <f t="shared" si="1"/>
        <v>0</v>
      </c>
      <c r="G30" s="40">
        <f t="shared" si="1"/>
        <v>0</v>
      </c>
      <c r="H30" s="40">
        <f t="shared" si="1"/>
        <v>0</v>
      </c>
      <c r="I30" s="40">
        <f t="shared" si="1"/>
        <v>0</v>
      </c>
      <c r="J30" s="40">
        <f t="shared" si="1"/>
        <v>0</v>
      </c>
      <c r="K30" s="40">
        <f t="shared" si="1"/>
        <v>0</v>
      </c>
      <c r="L30" s="40">
        <f t="shared" si="1"/>
        <v>0</v>
      </c>
      <c r="M30" s="40">
        <f t="shared" si="1"/>
        <v>0</v>
      </c>
      <c r="N30" s="40">
        <f t="shared" si="1"/>
        <v>0</v>
      </c>
      <c r="O30" s="40">
        <f t="shared" si="1"/>
        <v>0</v>
      </c>
      <c r="P30" s="40">
        <f t="shared" si="1"/>
        <v>0</v>
      </c>
      <c r="Q30" s="40">
        <f t="shared" si="1"/>
        <v>0</v>
      </c>
      <c r="R30" s="40">
        <f t="shared" si="1"/>
        <v>0</v>
      </c>
      <c r="S30" s="40">
        <f t="shared" si="1"/>
        <v>0</v>
      </c>
      <c r="T30" s="40">
        <f t="shared" si="1"/>
        <v>0</v>
      </c>
      <c r="U30" s="40">
        <f t="shared" si="1"/>
        <v>0</v>
      </c>
      <c r="V30" s="40">
        <f t="shared" si="1"/>
        <v>0</v>
      </c>
      <c r="W30" s="40">
        <f t="shared" si="1"/>
        <v>0</v>
      </c>
      <c r="X30" s="40">
        <f t="shared" si="1"/>
        <v>0</v>
      </c>
      <c r="Y30" s="40">
        <f t="shared" si="1"/>
        <v>0</v>
      </c>
      <c r="Z30" s="40">
        <f t="shared" si="1"/>
        <v>0</v>
      </c>
      <c r="AA30" s="40">
        <f t="shared" si="1"/>
        <v>0</v>
      </c>
      <c r="AB30" s="40">
        <f t="shared" si="1"/>
        <v>0</v>
      </c>
      <c r="AC30" s="40">
        <f t="shared" si="1"/>
        <v>0</v>
      </c>
      <c r="AD30" s="50">
        <f t="shared" si="0"/>
        <v>0</v>
      </c>
      <c r="AE30" s="50">
        <f t="shared" si="0"/>
        <v>0</v>
      </c>
      <c r="AF30" s="1"/>
      <c r="AG30" s="1"/>
    </row>
    <row r="31" spans="1:33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ht="15" x14ac:dyDescent="0.35">
      <c r="A33" s="1"/>
      <c r="B33" s="1"/>
      <c r="C33" s="27" t="s">
        <v>21</v>
      </c>
      <c r="D33" s="28"/>
      <c r="E33" s="28"/>
      <c r="F33" s="28"/>
      <c r="G33" s="2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ht="30" x14ac:dyDescent="0.35">
      <c r="A34" s="1"/>
      <c r="B34" s="1"/>
      <c r="C34" s="29"/>
      <c r="D34" s="30" t="s">
        <v>22</v>
      </c>
      <c r="E34" s="30" t="s">
        <v>23</v>
      </c>
      <c r="F34" s="30" t="s">
        <v>24</v>
      </c>
      <c r="G34" s="30" t="s">
        <v>25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ht="15.5" x14ac:dyDescent="0.35">
      <c r="A35" s="1"/>
      <c r="B35" s="1"/>
      <c r="C35" s="31" t="s">
        <v>26</v>
      </c>
      <c r="D35" s="32">
        <f>COUNTA(C6:C29)</f>
        <v>3</v>
      </c>
      <c r="E35" s="32">
        <f>COUNTIF(AD6:AD29,"&gt;=3,8")</f>
        <v>0</v>
      </c>
      <c r="F35" s="32">
        <f>COUNTIFS(AD6:AD29,"&lt;3,7",AD6:AD29,"&gt;=2,3")</f>
        <v>0</v>
      </c>
      <c r="G35" s="32">
        <f>COUNTIFS(AD6:AD29,"&lt;2,2",AD6:AD29,"&gt;0")</f>
        <v>0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ht="15.5" x14ac:dyDescent="0.35">
      <c r="A36" s="1"/>
      <c r="B36" s="1"/>
      <c r="C36" s="31" t="s">
        <v>27</v>
      </c>
      <c r="D36" s="32">
        <v>100</v>
      </c>
      <c r="E36" s="32">
        <f>E35*D36/D35</f>
        <v>0</v>
      </c>
      <c r="F36" s="33">
        <f>F35*D36/D35</f>
        <v>0</v>
      </c>
      <c r="G36" s="33">
        <f>G35*D36/D35</f>
        <v>0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ht="15.5" x14ac:dyDescent="0.35">
      <c r="A37" s="1"/>
      <c r="B37" s="1"/>
      <c r="C37" s="34"/>
      <c r="D37" s="28"/>
      <c r="E37" s="28"/>
      <c r="F37" s="28"/>
      <c r="G37" s="2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ht="15" x14ac:dyDescent="0.35">
      <c r="A38" s="1"/>
      <c r="B38" s="1"/>
      <c r="C38" s="27" t="s">
        <v>28</v>
      </c>
      <c r="D38" s="28"/>
      <c r="E38" s="28"/>
      <c r="F38" s="28"/>
      <c r="G38" s="2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ht="30" x14ac:dyDescent="0.35">
      <c r="A39" s="1"/>
      <c r="B39" s="1"/>
      <c r="C39" s="29"/>
      <c r="D39" s="35" t="s">
        <v>22</v>
      </c>
      <c r="E39" s="30" t="s">
        <v>23</v>
      </c>
      <c r="F39" s="30" t="s">
        <v>24</v>
      </c>
      <c r="G39" s="30" t="s">
        <v>25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15.5" x14ac:dyDescent="0.35">
      <c r="A40" s="1"/>
      <c r="B40" s="1"/>
      <c r="C40" s="31" t="s">
        <v>26</v>
      </c>
      <c r="D40" s="32">
        <f>COUNTA(C5:C28)</f>
        <v>3</v>
      </c>
      <c r="E40" s="32">
        <f>COUNTIF(AE6:AE29,"&gt;=3,8")</f>
        <v>0</v>
      </c>
      <c r="F40" s="32">
        <f>COUNTIFS(AE6:AE29,"&lt;3,7",AE6:AE29,"&gt;=2,3")</f>
        <v>0</v>
      </c>
      <c r="G40" s="32">
        <f>COUNTIFS(AE6:AE29,"&lt;2,2",AE6:AE29,"&gt;0")</f>
        <v>0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15.5" x14ac:dyDescent="0.35">
      <c r="A41" s="1"/>
      <c r="B41" s="1"/>
      <c r="C41" s="31" t="s">
        <v>27</v>
      </c>
      <c r="D41" s="32">
        <v>100</v>
      </c>
      <c r="E41" s="33">
        <f>E40*D41/D40</f>
        <v>0</v>
      </c>
      <c r="F41" s="33">
        <f>F40*D41/D40</f>
        <v>0</v>
      </c>
      <c r="G41" s="33">
        <f>G40*D41/D40</f>
        <v>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</sheetData>
  <sheetProtection algorithmName="SHA-512" hashValue="0HVVGjMjhElFbXSTO7ZRwdXmyC7lgw9egujfsx8Gh8QLXbiHOw49CzSWz0URDX20fQTwBLlh1Z6Tvs4O0z2wgA==" saltValue="5gpERk4iLcxDx4oDGKd4kA==" spinCount="100000" sheet="1" formatCells="0" formatColumns="0" formatRows="0" insertColumns="0" insertRows="0" insertHyperlinks="0" deleteColumns="0" deleteRows="0" sort="0" autoFilter="0" pivotTables="0"/>
  <mergeCells count="19">
    <mergeCell ref="AA1:AB1"/>
    <mergeCell ref="L3:M4"/>
    <mergeCell ref="N3:S3"/>
    <mergeCell ref="T3:Y3"/>
    <mergeCell ref="Z3:AA4"/>
    <mergeCell ref="AB3:AC4"/>
    <mergeCell ref="AD3:AE4"/>
    <mergeCell ref="N4:O4"/>
    <mergeCell ref="P4:Q4"/>
    <mergeCell ref="R4:S4"/>
    <mergeCell ref="T4:U4"/>
    <mergeCell ref="V4:W4"/>
    <mergeCell ref="X4:Y4"/>
    <mergeCell ref="J3:K4"/>
    <mergeCell ref="B3:B5"/>
    <mergeCell ref="C3:C5"/>
    <mergeCell ref="D3:E4"/>
    <mergeCell ref="F3:G4"/>
    <mergeCell ref="H3:I4"/>
  </mergeCells>
  <hyperlinks>
    <hyperlink ref="AA1" location="ОГЛАВЛЕНИЕ!A1" display="ОГЛАВЛЕНИЕ" xr:uid="{514B1962-4537-4DED-99EC-416E330D0F21}"/>
  </hyperlinks>
  <pageMargins left="0.7" right="0.7" top="0.75" bottom="0.75" header="0.3" footer="0.3"/>
  <pageSetup paperSize="9" scale="44" orientation="landscape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3220D-62D6-4804-BBD7-A2D95EA36D6B}">
  <sheetPr codeName="Лист16">
    <tabColor theme="5"/>
    <pageSetUpPr fitToPage="1"/>
  </sheetPr>
  <dimension ref="A1:H56"/>
  <sheetViews>
    <sheetView view="pageLayout" topLeftCell="A4" zoomScale="70" zoomScaleNormal="100" zoomScalePageLayoutView="70" workbookViewId="0">
      <selection activeCell="I20" sqref="I20"/>
    </sheetView>
  </sheetViews>
  <sheetFormatPr defaultRowHeight="14.5" x14ac:dyDescent="0.35"/>
  <cols>
    <col min="2" max="2" width="17" customWidth="1"/>
    <col min="3" max="3" width="16.1796875" customWidth="1"/>
    <col min="4" max="4" width="19" customWidth="1"/>
    <col min="5" max="5" width="12.81640625" customWidth="1"/>
    <col min="6" max="6" width="15.453125" customWidth="1"/>
    <col min="7" max="7" width="15.54296875" customWidth="1"/>
    <col min="8" max="8" width="14.1796875" customWidth="1"/>
  </cols>
  <sheetData>
    <row r="1" spans="1:8" ht="17.5" x14ac:dyDescent="0.35">
      <c r="A1" s="241" t="s">
        <v>195</v>
      </c>
      <c r="B1" s="241"/>
      <c r="C1" s="241"/>
      <c r="D1" s="241"/>
      <c r="E1" s="241"/>
      <c r="F1" s="241"/>
      <c r="G1" s="241"/>
      <c r="H1" s="241"/>
    </row>
    <row r="2" spans="1:8" ht="17.5" x14ac:dyDescent="0.35">
      <c r="A2" s="3"/>
      <c r="B2" s="3"/>
      <c r="C2" s="3"/>
      <c r="D2" s="3"/>
      <c r="E2" s="3"/>
      <c r="F2" s="3"/>
      <c r="G2" s="3"/>
      <c r="H2" s="3"/>
    </row>
    <row r="3" spans="1:8" ht="62" x14ac:dyDescent="0.35">
      <c r="A3" s="156" t="s">
        <v>390</v>
      </c>
      <c r="B3" s="4" t="s">
        <v>196</v>
      </c>
      <c r="C3" s="4" t="s">
        <v>197</v>
      </c>
      <c r="D3" s="4" t="s">
        <v>198</v>
      </c>
      <c r="E3" s="4" t="s">
        <v>199</v>
      </c>
      <c r="F3" s="4" t="s">
        <v>200</v>
      </c>
      <c r="G3" s="104" t="s">
        <v>201</v>
      </c>
      <c r="H3" s="106" t="s">
        <v>202</v>
      </c>
    </row>
    <row r="4" spans="1:8" ht="15" x14ac:dyDescent="0.35">
      <c r="A4" s="7"/>
      <c r="B4" s="8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107">
        <v>7</v>
      </c>
    </row>
    <row r="5" spans="1:8" ht="18" x14ac:dyDescent="0.4">
      <c r="A5" s="11" t="s">
        <v>50</v>
      </c>
      <c r="B5" s="53">
        <f>'РР-1'!$Z$32</f>
        <v>0</v>
      </c>
      <c r="C5" s="53">
        <f>'РР-2'!V30</f>
        <v>0</v>
      </c>
      <c r="D5" s="53">
        <f>'РР-3'!AB30</f>
        <v>0</v>
      </c>
      <c r="E5" s="53">
        <f>'РР-4'!AD30</f>
        <v>0</v>
      </c>
      <c r="F5" s="53">
        <f>'РР-5'!X30</f>
        <v>0.86666666666666659</v>
      </c>
      <c r="G5" s="53">
        <f>'РР-6'!$AD$30</f>
        <v>0</v>
      </c>
      <c r="H5" s="108">
        <f>(B5+C5+D5+E5+F5+G5)/6</f>
        <v>0.14444444444444443</v>
      </c>
    </row>
    <row r="6" spans="1:8" ht="18" x14ac:dyDescent="0.4">
      <c r="A6" s="11" t="s">
        <v>51</v>
      </c>
      <c r="B6" s="53">
        <f>'РР-1'!$AA$32</f>
        <v>0</v>
      </c>
      <c r="C6" s="53">
        <f>'РР-2'!W30</f>
        <v>0</v>
      </c>
      <c r="D6" s="53">
        <f>'РР-3'!AC30</f>
        <v>0</v>
      </c>
      <c r="E6" s="53">
        <f>'РР-4'!AE30</f>
        <v>0</v>
      </c>
      <c r="F6" s="53">
        <f>'РР-5'!Y30</f>
        <v>1.2000000000000002</v>
      </c>
      <c r="G6" s="53">
        <f>'РР-6'!$AE$30</f>
        <v>0</v>
      </c>
      <c r="H6" s="108">
        <f>(B6+C6+D6+E6+F6+G6)/6</f>
        <v>0.20000000000000004</v>
      </c>
    </row>
    <row r="7" spans="1:8" x14ac:dyDescent="0.35">
      <c r="A7" s="1"/>
      <c r="B7" s="1"/>
      <c r="C7" s="1"/>
      <c r="D7" s="1"/>
      <c r="E7" s="1"/>
      <c r="F7" s="1"/>
      <c r="G7" s="1"/>
      <c r="H7" s="1"/>
    </row>
    <row r="8" spans="1:8" x14ac:dyDescent="0.35">
      <c r="A8" s="1"/>
      <c r="B8" s="1"/>
      <c r="C8" s="1"/>
      <c r="D8" s="1"/>
      <c r="E8" s="1"/>
      <c r="F8" s="1"/>
      <c r="G8" s="1"/>
      <c r="H8" s="1"/>
    </row>
    <row r="9" spans="1:8" x14ac:dyDescent="0.35">
      <c r="A9" s="1"/>
      <c r="B9" s="1"/>
      <c r="C9" s="1"/>
      <c r="D9" s="1"/>
      <c r="E9" s="1"/>
      <c r="F9" s="1"/>
      <c r="G9" s="1"/>
      <c r="H9" s="1"/>
    </row>
    <row r="10" spans="1:8" x14ac:dyDescent="0.35">
      <c r="A10" s="1"/>
      <c r="B10" s="1"/>
      <c r="C10" s="1"/>
      <c r="D10" s="1"/>
      <c r="E10" s="1"/>
      <c r="F10" s="1"/>
      <c r="G10" s="1"/>
      <c r="H10" s="1"/>
    </row>
    <row r="11" spans="1:8" x14ac:dyDescent="0.35">
      <c r="A11" s="1"/>
      <c r="B11" s="1"/>
      <c r="C11" s="1"/>
      <c r="D11" s="1"/>
      <c r="E11" s="1"/>
      <c r="F11" s="1"/>
      <c r="G11" s="1"/>
      <c r="H11" s="1"/>
    </row>
    <row r="12" spans="1:8" x14ac:dyDescent="0.35">
      <c r="A12" s="1"/>
      <c r="B12" s="1"/>
      <c r="C12" s="1"/>
      <c r="D12" s="1"/>
      <c r="E12" s="1"/>
      <c r="F12" s="1"/>
      <c r="G12" s="1"/>
      <c r="H12" s="1"/>
    </row>
    <row r="13" spans="1:8" x14ac:dyDescent="0.35">
      <c r="A13" s="1"/>
      <c r="B13" s="1"/>
      <c r="C13" s="1"/>
      <c r="D13" s="1"/>
      <c r="E13" s="1"/>
      <c r="F13" s="1"/>
      <c r="G13" s="1"/>
      <c r="H13" s="1"/>
    </row>
    <row r="14" spans="1:8" x14ac:dyDescent="0.35">
      <c r="A14" s="1"/>
      <c r="B14" s="1"/>
      <c r="C14" s="1"/>
      <c r="D14" s="1"/>
      <c r="E14" s="1"/>
      <c r="F14" s="1"/>
      <c r="G14" s="1"/>
      <c r="H14" s="1"/>
    </row>
    <row r="15" spans="1:8" x14ac:dyDescent="0.35">
      <c r="A15" s="1"/>
      <c r="B15" s="1"/>
      <c r="C15" s="1"/>
      <c r="D15" s="1"/>
      <c r="E15" s="1"/>
      <c r="F15" s="1"/>
      <c r="G15" s="1"/>
      <c r="H15" s="1"/>
    </row>
    <row r="16" spans="1:8" x14ac:dyDescent="0.35">
      <c r="A16" s="1"/>
      <c r="B16" s="1"/>
      <c r="C16" s="1"/>
      <c r="D16" s="1"/>
      <c r="E16" s="1"/>
      <c r="F16" s="1"/>
      <c r="G16" s="1"/>
      <c r="H16" s="1"/>
    </row>
    <row r="17" spans="1:8" x14ac:dyDescent="0.35">
      <c r="A17" s="1"/>
      <c r="B17" s="1"/>
      <c r="C17" s="1"/>
      <c r="D17" s="1"/>
      <c r="E17" s="1"/>
      <c r="F17" s="1"/>
      <c r="G17" s="1"/>
      <c r="H17" s="1"/>
    </row>
    <row r="18" spans="1:8" x14ac:dyDescent="0.35">
      <c r="A18" s="1"/>
      <c r="B18" s="1"/>
      <c r="C18" s="1"/>
      <c r="D18" s="1"/>
      <c r="E18" s="1"/>
      <c r="F18" s="1"/>
      <c r="G18" s="1"/>
      <c r="H18" s="1"/>
    </row>
    <row r="19" spans="1:8" x14ac:dyDescent="0.35">
      <c r="A19" s="1"/>
      <c r="B19" s="1"/>
      <c r="C19" s="1"/>
      <c r="D19" s="1"/>
      <c r="E19" s="1"/>
      <c r="F19" s="1"/>
      <c r="G19" s="1"/>
      <c r="H19" s="1"/>
    </row>
    <row r="20" spans="1:8" x14ac:dyDescent="0.35">
      <c r="A20" s="1"/>
      <c r="B20" s="1"/>
      <c r="C20" s="1"/>
      <c r="D20" s="1"/>
      <c r="E20" s="1"/>
      <c r="F20" s="1"/>
      <c r="G20" s="1"/>
      <c r="H20" s="1"/>
    </row>
    <row r="21" spans="1:8" x14ac:dyDescent="0.35">
      <c r="A21" s="1"/>
      <c r="B21" s="1"/>
      <c r="C21" s="1"/>
      <c r="D21" s="1"/>
      <c r="E21" s="1"/>
      <c r="F21" s="1"/>
      <c r="G21" s="1"/>
      <c r="H21" s="1"/>
    </row>
    <row r="22" spans="1:8" x14ac:dyDescent="0.35">
      <c r="A22" s="1"/>
      <c r="B22" s="1"/>
      <c r="C22" s="1"/>
      <c r="D22" s="1"/>
      <c r="E22" s="1"/>
      <c r="F22" s="1"/>
      <c r="G22" s="1"/>
      <c r="H22" s="1"/>
    </row>
    <row r="23" spans="1:8" x14ac:dyDescent="0.35">
      <c r="A23" s="1"/>
      <c r="B23" s="1"/>
      <c r="C23" s="1"/>
      <c r="D23" s="1"/>
      <c r="E23" s="1"/>
      <c r="F23" s="1"/>
      <c r="G23" s="1"/>
      <c r="H23" s="1"/>
    </row>
    <row r="24" spans="1:8" x14ac:dyDescent="0.35">
      <c r="A24" s="1"/>
      <c r="B24" s="1"/>
      <c r="C24" s="1"/>
      <c r="D24" s="1"/>
      <c r="E24" s="1"/>
      <c r="F24" s="1"/>
      <c r="G24" s="1"/>
      <c r="H24" s="1"/>
    </row>
    <row r="25" spans="1:8" x14ac:dyDescent="0.35">
      <c r="A25" s="1"/>
      <c r="B25" s="1"/>
      <c r="C25" s="1"/>
      <c r="D25" s="1"/>
      <c r="E25" s="1"/>
      <c r="F25" s="1"/>
      <c r="G25" s="1"/>
      <c r="H25" s="1"/>
    </row>
    <row r="26" spans="1:8" x14ac:dyDescent="0.35">
      <c r="A26" s="1"/>
      <c r="B26" s="1"/>
      <c r="C26" s="1"/>
      <c r="D26" s="1"/>
      <c r="E26" s="1"/>
      <c r="F26" s="1"/>
      <c r="G26" s="1"/>
      <c r="H26" s="1"/>
    </row>
    <row r="27" spans="1:8" ht="15.5" x14ac:dyDescent="0.35">
      <c r="A27" s="14" t="s">
        <v>52</v>
      </c>
      <c r="B27" s="1"/>
      <c r="C27" s="1"/>
      <c r="D27" s="1"/>
      <c r="E27" s="1"/>
      <c r="F27" s="1"/>
      <c r="G27" s="1"/>
      <c r="H27" s="1"/>
    </row>
    <row r="28" spans="1:8" ht="15.5" x14ac:dyDescent="0.35">
      <c r="A28" s="285" t="s">
        <v>53</v>
      </c>
      <c r="B28" s="285"/>
      <c r="C28" s="242"/>
      <c r="D28" s="242"/>
      <c r="E28" s="242"/>
      <c r="F28" s="242"/>
      <c r="G28" s="242"/>
      <c r="H28" s="242"/>
    </row>
    <row r="29" spans="1:8" x14ac:dyDescent="0.35">
      <c r="A29" s="58"/>
      <c r="B29" s="58"/>
      <c r="C29" s="243"/>
      <c r="D29" s="243"/>
      <c r="E29" s="243"/>
      <c r="F29" s="243"/>
      <c r="G29" s="243"/>
      <c r="H29" s="243"/>
    </row>
    <row r="30" spans="1:8" x14ac:dyDescent="0.35">
      <c r="A30" s="59"/>
      <c r="B30" s="59"/>
      <c r="C30" s="243"/>
      <c r="D30" s="243"/>
      <c r="E30" s="243"/>
      <c r="F30" s="243"/>
      <c r="G30" s="243"/>
      <c r="H30" s="243"/>
    </row>
    <row r="31" spans="1:8" x14ac:dyDescent="0.35">
      <c r="A31" s="59"/>
      <c r="B31" s="59"/>
      <c r="C31" s="243"/>
      <c r="D31" s="243"/>
      <c r="E31" s="243"/>
      <c r="F31" s="243"/>
      <c r="G31" s="243"/>
      <c r="H31" s="243"/>
    </row>
    <row r="32" spans="1:8" x14ac:dyDescent="0.35">
      <c r="A32" s="59"/>
      <c r="B32" s="59"/>
      <c r="C32" s="243"/>
      <c r="D32" s="243"/>
      <c r="E32" s="243"/>
      <c r="F32" s="243"/>
      <c r="G32" s="243"/>
      <c r="H32" s="243"/>
    </row>
    <row r="33" spans="1:8" x14ac:dyDescent="0.35">
      <c r="A33" s="59"/>
      <c r="B33" s="59"/>
      <c r="C33" s="243"/>
      <c r="D33" s="243"/>
      <c r="E33" s="243"/>
      <c r="F33" s="243"/>
      <c r="G33" s="243"/>
      <c r="H33" s="243"/>
    </row>
    <row r="34" spans="1:8" x14ac:dyDescent="0.35">
      <c r="A34" s="59"/>
      <c r="B34" s="59"/>
      <c r="C34" s="243"/>
      <c r="D34" s="243"/>
      <c r="E34" s="243"/>
      <c r="F34" s="243"/>
      <c r="G34" s="243"/>
      <c r="H34" s="243"/>
    </row>
    <row r="35" spans="1:8" x14ac:dyDescent="0.35">
      <c r="A35" s="59"/>
      <c r="B35" s="59"/>
      <c r="C35" s="243"/>
      <c r="D35" s="243"/>
      <c r="E35" s="243"/>
      <c r="F35" s="243"/>
      <c r="G35" s="243"/>
      <c r="H35" s="243"/>
    </row>
    <row r="36" spans="1:8" x14ac:dyDescent="0.35">
      <c r="A36" s="59"/>
      <c r="B36" s="59"/>
      <c r="C36" s="243"/>
      <c r="D36" s="243"/>
      <c r="E36" s="243"/>
      <c r="F36" s="243"/>
      <c r="G36" s="243"/>
      <c r="H36" s="243"/>
    </row>
    <row r="37" spans="1:8" x14ac:dyDescent="0.35">
      <c r="A37" s="59"/>
      <c r="B37" s="59"/>
      <c r="C37" s="243"/>
      <c r="D37" s="243"/>
      <c r="E37" s="243"/>
      <c r="F37" s="243"/>
      <c r="G37" s="243"/>
      <c r="H37" s="243"/>
    </row>
    <row r="38" spans="1:8" x14ac:dyDescent="0.35">
      <c r="A38" s="59"/>
      <c r="B38" s="59"/>
      <c r="C38" s="243"/>
      <c r="D38" s="243"/>
      <c r="E38" s="243"/>
      <c r="F38" s="243"/>
      <c r="G38" s="243"/>
      <c r="H38" s="243"/>
    </row>
    <row r="39" spans="1:8" x14ac:dyDescent="0.35">
      <c r="A39" s="59"/>
      <c r="B39" s="59"/>
      <c r="C39" s="243"/>
      <c r="D39" s="243"/>
      <c r="E39" s="243"/>
      <c r="F39" s="243"/>
      <c r="G39" s="243"/>
      <c r="H39" s="243"/>
    </row>
    <row r="40" spans="1:8" x14ac:dyDescent="0.35">
      <c r="A40" s="59"/>
      <c r="B40" s="59"/>
      <c r="C40" s="243"/>
      <c r="D40" s="243"/>
      <c r="E40" s="243"/>
      <c r="F40" s="243"/>
      <c r="G40" s="243"/>
      <c r="H40" s="243"/>
    </row>
    <row r="41" spans="1:8" x14ac:dyDescent="0.35">
      <c r="A41" s="1"/>
      <c r="B41" s="1"/>
      <c r="C41" s="1"/>
      <c r="D41" s="1"/>
      <c r="E41" s="1"/>
      <c r="F41" s="1"/>
      <c r="G41" s="1"/>
      <c r="H41" s="1"/>
    </row>
    <row r="42" spans="1:8" ht="15.5" x14ac:dyDescent="0.35">
      <c r="A42" s="285" t="s">
        <v>54</v>
      </c>
      <c r="B42" s="285"/>
      <c r="C42" s="242"/>
      <c r="D42" s="242"/>
      <c r="E42" s="242"/>
      <c r="F42" s="242"/>
      <c r="G42" s="242"/>
      <c r="H42" s="242"/>
    </row>
    <row r="43" spans="1:8" x14ac:dyDescent="0.35">
      <c r="A43" s="58"/>
      <c r="B43" s="58"/>
      <c r="C43" s="243"/>
      <c r="D43" s="243"/>
      <c r="E43" s="243"/>
      <c r="F43" s="243"/>
      <c r="G43" s="243"/>
      <c r="H43" s="243"/>
    </row>
    <row r="44" spans="1:8" x14ac:dyDescent="0.35">
      <c r="A44" s="59"/>
      <c r="B44" s="59"/>
      <c r="C44" s="243"/>
      <c r="D44" s="243"/>
      <c r="E44" s="243"/>
      <c r="F44" s="243"/>
      <c r="G44" s="243"/>
      <c r="H44" s="243"/>
    </row>
    <row r="45" spans="1:8" x14ac:dyDescent="0.35">
      <c r="A45" s="59"/>
      <c r="B45" s="59"/>
      <c r="C45" s="243"/>
      <c r="D45" s="243"/>
      <c r="E45" s="243"/>
      <c r="F45" s="243"/>
      <c r="G45" s="243"/>
      <c r="H45" s="243"/>
    </row>
    <row r="46" spans="1:8" x14ac:dyDescent="0.35">
      <c r="A46" s="59"/>
      <c r="B46" s="59"/>
      <c r="C46" s="243"/>
      <c r="D46" s="243"/>
      <c r="E46" s="243"/>
      <c r="F46" s="243"/>
      <c r="G46" s="243"/>
      <c r="H46" s="243"/>
    </row>
    <row r="47" spans="1:8" x14ac:dyDescent="0.35">
      <c r="A47" s="59"/>
      <c r="B47" s="59"/>
      <c r="C47" s="243"/>
      <c r="D47" s="243"/>
      <c r="E47" s="243"/>
      <c r="F47" s="243"/>
      <c r="G47" s="243"/>
      <c r="H47" s="243"/>
    </row>
    <row r="48" spans="1:8" x14ac:dyDescent="0.35">
      <c r="A48" s="59"/>
      <c r="B48" s="59"/>
      <c r="C48" s="243"/>
      <c r="D48" s="243"/>
      <c r="E48" s="243"/>
      <c r="F48" s="243"/>
      <c r="G48" s="243"/>
      <c r="H48" s="243"/>
    </row>
    <row r="49" spans="1:8" x14ac:dyDescent="0.35">
      <c r="A49" s="59"/>
      <c r="B49" s="59"/>
      <c r="C49" s="243"/>
      <c r="D49" s="243"/>
      <c r="E49" s="243"/>
      <c r="F49" s="243"/>
      <c r="G49" s="243"/>
      <c r="H49" s="243"/>
    </row>
    <row r="50" spans="1:8" x14ac:dyDescent="0.35">
      <c r="A50" s="59"/>
      <c r="B50" s="59"/>
      <c r="C50" s="243"/>
      <c r="D50" s="243"/>
      <c r="E50" s="243"/>
      <c r="F50" s="243"/>
      <c r="G50" s="243"/>
      <c r="H50" s="243"/>
    </row>
    <row r="51" spans="1:8" x14ac:dyDescent="0.35">
      <c r="A51" s="59"/>
      <c r="B51" s="59"/>
      <c r="C51" s="243"/>
      <c r="D51" s="243"/>
      <c r="E51" s="243"/>
      <c r="F51" s="243"/>
      <c r="G51" s="243"/>
      <c r="H51" s="243"/>
    </row>
    <row r="52" spans="1:8" x14ac:dyDescent="0.35">
      <c r="A52" s="59"/>
      <c r="B52" s="59"/>
      <c r="C52" s="243"/>
      <c r="D52" s="243"/>
      <c r="E52" s="243"/>
      <c r="F52" s="243"/>
      <c r="G52" s="243"/>
      <c r="H52" s="243"/>
    </row>
    <row r="53" spans="1:8" x14ac:dyDescent="0.35">
      <c r="A53" s="59"/>
      <c r="B53" s="59"/>
      <c r="C53" s="243"/>
      <c r="D53" s="243"/>
      <c r="E53" s="243"/>
      <c r="F53" s="243"/>
      <c r="G53" s="243"/>
      <c r="H53" s="243"/>
    </row>
    <row r="54" spans="1:8" x14ac:dyDescent="0.35">
      <c r="A54" s="59"/>
      <c r="B54" s="59"/>
      <c r="C54" s="243"/>
      <c r="D54" s="243"/>
      <c r="E54" s="243"/>
      <c r="F54" s="243"/>
      <c r="G54" s="243"/>
      <c r="H54" s="243"/>
    </row>
    <row r="55" spans="1:8" x14ac:dyDescent="0.35">
      <c r="A55" s="59"/>
      <c r="B55" s="59"/>
      <c r="C55" s="243"/>
      <c r="D55" s="243"/>
      <c r="E55" s="243"/>
      <c r="F55" s="243"/>
      <c r="G55" s="243"/>
      <c r="H55" s="243"/>
    </row>
    <row r="56" spans="1:8" x14ac:dyDescent="0.35">
      <c r="A56" s="1"/>
      <c r="B56" s="1"/>
      <c r="C56" s="1"/>
      <c r="D56" s="1"/>
      <c r="E56" s="1"/>
      <c r="F56" s="1"/>
      <c r="G56" s="1"/>
      <c r="H56" s="1"/>
    </row>
  </sheetData>
  <sheetProtection algorithmName="SHA-512" hashValue="4l122pxvmitNElGyMLFJlxEUDY0x/dqtno+Zc/PqiTRB2ML1aZdjoGrR+K0hZh+bWR2MNZf4+ExETvSjtLeeUg==" saltValue="0FwqJ2Stmaea7ab+GKawww==" spinCount="100000" sheet="1" formatCells="0" formatColumns="0" formatRows="0" insertColumns="0" insertRows="0" insertHyperlinks="0" deleteColumns="0" deleteRows="0" sort="0" autoFilter="0" pivotTables="0"/>
  <mergeCells count="30">
    <mergeCell ref="A42:B42"/>
    <mergeCell ref="C42:H42"/>
    <mergeCell ref="C55:H55"/>
    <mergeCell ref="C44:H44"/>
    <mergeCell ref="C45:H45"/>
    <mergeCell ref="C46:H46"/>
    <mergeCell ref="C47:H47"/>
    <mergeCell ref="C48:H48"/>
    <mergeCell ref="C49:H49"/>
    <mergeCell ref="C50:H50"/>
    <mergeCell ref="C51:H51"/>
    <mergeCell ref="C52:H52"/>
    <mergeCell ref="C53:H53"/>
    <mergeCell ref="C54:H54"/>
    <mergeCell ref="C43:H43"/>
    <mergeCell ref="C37:H37"/>
    <mergeCell ref="C38:H38"/>
    <mergeCell ref="C39:H39"/>
    <mergeCell ref="C40:H40"/>
    <mergeCell ref="C31:H31"/>
    <mergeCell ref="C32:H32"/>
    <mergeCell ref="C33:H33"/>
    <mergeCell ref="C34:H34"/>
    <mergeCell ref="C35:H35"/>
    <mergeCell ref="C36:H36"/>
    <mergeCell ref="A1:H1"/>
    <mergeCell ref="A28:B28"/>
    <mergeCell ref="C28:H28"/>
    <mergeCell ref="C29:H29"/>
    <mergeCell ref="C30:H30"/>
  </mergeCells>
  <hyperlinks>
    <hyperlink ref="A3" location="ОГЛАВЛЕНИЕ!A1" display="ОГЛАВЛЕНИЕ!A1" xr:uid="{C4A0145F-5B46-4A44-A13C-747AE2D53D58}"/>
  </hyperlinks>
  <pageMargins left="0.7" right="0.7" top="0.75" bottom="0.75" header="0.3" footer="0.3"/>
  <pageSetup paperSize="9" scale="74" orientation="portrait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9E169-7DD6-40C8-8B7E-5201582EE32B}">
  <sheetPr codeName="Лист17">
    <tabColor rgb="FFFFFF00"/>
    <pageSetUpPr fitToPage="1"/>
  </sheetPr>
  <dimension ref="B1:S67"/>
  <sheetViews>
    <sheetView view="pageLayout" topLeftCell="A4" zoomScale="85" zoomScaleNormal="100" zoomScalePageLayoutView="85" workbookViewId="0">
      <selection activeCell="D7" sqref="D7:Q30"/>
    </sheetView>
  </sheetViews>
  <sheetFormatPr defaultRowHeight="14.5" x14ac:dyDescent="0.35"/>
  <cols>
    <col min="3" max="3" width="27" customWidth="1"/>
  </cols>
  <sheetData>
    <row r="1" spans="2:19" ht="17.5" x14ac:dyDescent="0.35">
      <c r="B1" s="246" t="s">
        <v>203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</row>
    <row r="2" spans="2:19" ht="17.5" x14ac:dyDescent="0.35">
      <c r="B2" s="19" t="s">
        <v>204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28" t="s">
        <v>390</v>
      </c>
      <c r="R2" s="228"/>
      <c r="S2" s="1"/>
    </row>
    <row r="3" spans="2:19" ht="18.5" thickBot="1" x14ac:dyDescent="0.4">
      <c r="B3" s="6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x14ac:dyDescent="0.35">
      <c r="B4" s="202" t="s">
        <v>2</v>
      </c>
      <c r="C4" s="202" t="s">
        <v>3</v>
      </c>
      <c r="D4" s="205" t="s">
        <v>205</v>
      </c>
      <c r="E4" s="209"/>
      <c r="F4" s="205" t="s">
        <v>206</v>
      </c>
      <c r="G4" s="209"/>
      <c r="H4" s="205" t="s">
        <v>207</v>
      </c>
      <c r="I4" s="209"/>
      <c r="J4" s="205" t="s">
        <v>208</v>
      </c>
      <c r="K4" s="209"/>
      <c r="L4" s="205" t="s">
        <v>209</v>
      </c>
      <c r="M4" s="206"/>
      <c r="N4" s="205" t="s">
        <v>210</v>
      </c>
      <c r="O4" s="209"/>
      <c r="P4" s="206" t="s">
        <v>211</v>
      </c>
      <c r="Q4" s="206"/>
      <c r="R4" s="229" t="s">
        <v>10</v>
      </c>
      <c r="S4" s="230"/>
    </row>
    <row r="5" spans="2:19" ht="96.75" customHeight="1" thickBot="1" x14ac:dyDescent="0.4">
      <c r="B5" s="203"/>
      <c r="C5" s="203"/>
      <c r="D5" s="207"/>
      <c r="E5" s="210"/>
      <c r="F5" s="207"/>
      <c r="G5" s="210"/>
      <c r="H5" s="207"/>
      <c r="I5" s="210"/>
      <c r="J5" s="207"/>
      <c r="K5" s="210"/>
      <c r="L5" s="207"/>
      <c r="M5" s="208"/>
      <c r="N5" s="207"/>
      <c r="O5" s="210"/>
      <c r="P5" s="208"/>
      <c r="Q5" s="208"/>
      <c r="R5" s="231"/>
      <c r="S5" s="232"/>
    </row>
    <row r="6" spans="2:19" ht="16" thickBot="1" x14ac:dyDescent="0.4">
      <c r="B6" s="204"/>
      <c r="C6" s="204"/>
      <c r="D6" s="22" t="s">
        <v>15</v>
      </c>
      <c r="E6" s="22" t="s">
        <v>16</v>
      </c>
      <c r="F6" s="22" t="s">
        <v>15</v>
      </c>
      <c r="G6" s="22" t="s">
        <v>16</v>
      </c>
      <c r="H6" s="22" t="s">
        <v>15</v>
      </c>
      <c r="I6" s="22" t="s">
        <v>16</v>
      </c>
      <c r="J6" s="22" t="s">
        <v>15</v>
      </c>
      <c r="K6" s="22" t="s">
        <v>16</v>
      </c>
      <c r="L6" s="22" t="s">
        <v>15</v>
      </c>
      <c r="M6" s="22" t="s">
        <v>16</v>
      </c>
      <c r="N6" s="22" t="s">
        <v>15</v>
      </c>
      <c r="O6" s="22" t="s">
        <v>16</v>
      </c>
      <c r="P6" s="22" t="s">
        <v>15</v>
      </c>
      <c r="Q6" s="22" t="s">
        <v>16</v>
      </c>
      <c r="R6" s="36" t="s">
        <v>15</v>
      </c>
      <c r="S6" s="36" t="s">
        <v>16</v>
      </c>
    </row>
    <row r="7" spans="2:19" ht="16" thickBot="1" x14ac:dyDescent="0.4">
      <c r="B7" s="23">
        <v>1</v>
      </c>
      <c r="C7" s="24" t="s">
        <v>17</v>
      </c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37">
        <f>(D7+F7+H7+J7+L7+N7+P7)/7</f>
        <v>0</v>
      </c>
      <c r="S7" s="37">
        <f>(E7+G7+I7+K7+M7+O7+Q7)/7</f>
        <v>0</v>
      </c>
    </row>
    <row r="8" spans="2:19" ht="16" thickBot="1" x14ac:dyDescent="0.4">
      <c r="B8" s="23">
        <v>2</v>
      </c>
      <c r="C8" s="24" t="s">
        <v>18</v>
      </c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37">
        <f t="shared" ref="R8:S31" si="0">(D8+F8+H8+J8+L8+N8+P8)/7</f>
        <v>0</v>
      </c>
      <c r="S8" s="37">
        <f t="shared" si="0"/>
        <v>0</v>
      </c>
    </row>
    <row r="9" spans="2:19" ht="16.5" customHeight="1" thickBot="1" x14ac:dyDescent="0.4">
      <c r="B9" s="23">
        <v>3</v>
      </c>
      <c r="C9" s="24" t="s">
        <v>19</v>
      </c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37">
        <f t="shared" si="0"/>
        <v>0</v>
      </c>
      <c r="S9" s="37">
        <f t="shared" si="0"/>
        <v>0</v>
      </c>
    </row>
    <row r="10" spans="2:19" ht="16" thickBot="1" x14ac:dyDescent="0.4">
      <c r="B10" s="23">
        <v>4</v>
      </c>
      <c r="C10" s="24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37">
        <f t="shared" si="0"/>
        <v>0</v>
      </c>
      <c r="S10" s="37">
        <f t="shared" si="0"/>
        <v>0</v>
      </c>
    </row>
    <row r="11" spans="2:19" ht="16" thickBot="1" x14ac:dyDescent="0.4">
      <c r="B11" s="23">
        <v>5</v>
      </c>
      <c r="C11" s="24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37">
        <f t="shared" si="0"/>
        <v>0</v>
      </c>
      <c r="S11" s="37">
        <f t="shared" si="0"/>
        <v>0</v>
      </c>
    </row>
    <row r="12" spans="2:19" ht="16" thickBot="1" x14ac:dyDescent="0.4">
      <c r="B12" s="23">
        <v>6</v>
      </c>
      <c r="C12" s="24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37">
        <f t="shared" si="0"/>
        <v>0</v>
      </c>
      <c r="S12" s="37">
        <f t="shared" si="0"/>
        <v>0</v>
      </c>
    </row>
    <row r="13" spans="2:19" ht="16" thickBot="1" x14ac:dyDescent="0.4">
      <c r="B13" s="23">
        <v>7</v>
      </c>
      <c r="C13" s="24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37">
        <f t="shared" si="0"/>
        <v>0</v>
      </c>
      <c r="S13" s="37">
        <f t="shared" si="0"/>
        <v>0</v>
      </c>
    </row>
    <row r="14" spans="2:19" ht="16" thickBot="1" x14ac:dyDescent="0.4">
      <c r="B14" s="23">
        <v>8</v>
      </c>
      <c r="C14" s="24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37">
        <f t="shared" si="0"/>
        <v>0</v>
      </c>
      <c r="S14" s="37">
        <f t="shared" si="0"/>
        <v>0</v>
      </c>
    </row>
    <row r="15" spans="2:19" ht="16" thickBot="1" x14ac:dyDescent="0.4">
      <c r="B15" s="23">
        <v>9</v>
      </c>
      <c r="C15" s="24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37">
        <f t="shared" si="0"/>
        <v>0</v>
      </c>
      <c r="S15" s="37">
        <f t="shared" si="0"/>
        <v>0</v>
      </c>
    </row>
    <row r="16" spans="2:19" ht="16" thickBot="1" x14ac:dyDescent="0.4">
      <c r="B16" s="23">
        <v>10</v>
      </c>
      <c r="C16" s="24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37">
        <f t="shared" si="0"/>
        <v>0</v>
      </c>
      <c r="S16" s="37">
        <f t="shared" si="0"/>
        <v>0</v>
      </c>
    </row>
    <row r="17" spans="2:19" ht="16" thickBot="1" x14ac:dyDescent="0.4">
      <c r="B17" s="23">
        <v>11</v>
      </c>
      <c r="C17" s="24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37">
        <f t="shared" si="0"/>
        <v>0</v>
      </c>
      <c r="S17" s="37">
        <f t="shared" si="0"/>
        <v>0</v>
      </c>
    </row>
    <row r="18" spans="2:19" ht="16" thickBot="1" x14ac:dyDescent="0.4">
      <c r="B18" s="23">
        <v>12</v>
      </c>
      <c r="C18" s="24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37">
        <f t="shared" si="0"/>
        <v>0</v>
      </c>
      <c r="S18" s="37">
        <f t="shared" si="0"/>
        <v>0</v>
      </c>
    </row>
    <row r="19" spans="2:19" ht="16" thickBot="1" x14ac:dyDescent="0.4">
      <c r="B19" s="23">
        <v>13</v>
      </c>
      <c r="C19" s="24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37">
        <f t="shared" si="0"/>
        <v>0</v>
      </c>
      <c r="S19" s="37">
        <f t="shared" si="0"/>
        <v>0</v>
      </c>
    </row>
    <row r="20" spans="2:19" ht="16" thickBot="1" x14ac:dyDescent="0.4">
      <c r="B20" s="23">
        <v>14</v>
      </c>
      <c r="C20" s="24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37">
        <f t="shared" si="0"/>
        <v>0</v>
      </c>
      <c r="S20" s="37">
        <f t="shared" si="0"/>
        <v>0</v>
      </c>
    </row>
    <row r="21" spans="2:19" ht="16" thickBot="1" x14ac:dyDescent="0.4">
      <c r="B21" s="23">
        <v>15</v>
      </c>
      <c r="C21" s="24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37">
        <f t="shared" si="0"/>
        <v>0</v>
      </c>
      <c r="S21" s="37">
        <f t="shared" si="0"/>
        <v>0</v>
      </c>
    </row>
    <row r="22" spans="2:19" ht="16" thickBot="1" x14ac:dyDescent="0.4">
      <c r="B22" s="23">
        <v>16</v>
      </c>
      <c r="C22" s="24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37">
        <f t="shared" si="0"/>
        <v>0</v>
      </c>
      <c r="S22" s="37">
        <f t="shared" si="0"/>
        <v>0</v>
      </c>
    </row>
    <row r="23" spans="2:19" ht="16" thickBot="1" x14ac:dyDescent="0.4">
      <c r="B23" s="23">
        <v>17</v>
      </c>
      <c r="C23" s="24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37">
        <f t="shared" si="0"/>
        <v>0</v>
      </c>
      <c r="S23" s="37">
        <f t="shared" si="0"/>
        <v>0</v>
      </c>
    </row>
    <row r="24" spans="2:19" ht="16" thickBot="1" x14ac:dyDescent="0.4">
      <c r="B24" s="23">
        <v>18</v>
      </c>
      <c r="C24" s="24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37">
        <f t="shared" si="0"/>
        <v>0</v>
      </c>
      <c r="S24" s="37">
        <f t="shared" si="0"/>
        <v>0</v>
      </c>
    </row>
    <row r="25" spans="2:19" ht="16" thickBot="1" x14ac:dyDescent="0.4">
      <c r="B25" s="23">
        <v>19</v>
      </c>
      <c r="C25" s="24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37">
        <f t="shared" si="0"/>
        <v>0</v>
      </c>
      <c r="S25" s="37">
        <f t="shared" si="0"/>
        <v>0</v>
      </c>
    </row>
    <row r="26" spans="2:19" ht="16" thickBot="1" x14ac:dyDescent="0.4">
      <c r="B26" s="23">
        <v>20</v>
      </c>
      <c r="C26" s="24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37">
        <f t="shared" si="0"/>
        <v>0</v>
      </c>
      <c r="S26" s="37">
        <f t="shared" si="0"/>
        <v>0</v>
      </c>
    </row>
    <row r="27" spans="2:19" ht="16" thickBot="1" x14ac:dyDescent="0.4">
      <c r="B27" s="23">
        <v>21</v>
      </c>
      <c r="C27" s="24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37">
        <f t="shared" si="0"/>
        <v>0</v>
      </c>
      <c r="S27" s="37">
        <f t="shared" si="0"/>
        <v>0</v>
      </c>
    </row>
    <row r="28" spans="2:19" ht="16" thickBot="1" x14ac:dyDescent="0.4">
      <c r="B28" s="23">
        <v>22</v>
      </c>
      <c r="C28" s="24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37">
        <f t="shared" si="0"/>
        <v>0</v>
      </c>
      <c r="S28" s="37">
        <f t="shared" si="0"/>
        <v>0</v>
      </c>
    </row>
    <row r="29" spans="2:19" ht="16" thickBot="1" x14ac:dyDescent="0.4">
      <c r="B29" s="23">
        <v>23</v>
      </c>
      <c r="C29" s="24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37">
        <f t="shared" si="0"/>
        <v>0</v>
      </c>
      <c r="S29" s="37">
        <f t="shared" si="0"/>
        <v>0</v>
      </c>
    </row>
    <row r="30" spans="2:19" ht="16" thickBot="1" x14ac:dyDescent="0.4">
      <c r="B30" s="23">
        <v>24</v>
      </c>
      <c r="C30" s="24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37">
        <f t="shared" si="0"/>
        <v>0</v>
      </c>
      <c r="S30" s="37">
        <f t="shared" si="0"/>
        <v>0</v>
      </c>
    </row>
    <row r="31" spans="2:19" ht="16" thickBot="1" x14ac:dyDescent="0.4">
      <c r="B31" s="23"/>
      <c r="C31" s="25" t="s">
        <v>20</v>
      </c>
      <c r="D31" s="26">
        <f>(D7+D8+D9+D10+D11+D12+D13+D14+D15+D16+D17+D18+D19+D20+D21+D22+D23+D24+D25+D26+D27+D28+D29+D30)/COUNTA($C$7:$C$30)</f>
        <v>0</v>
      </c>
      <c r="E31" s="26">
        <f t="shared" ref="E31:Q31" si="1">(E7+E8+E9+E10+E11+E12+E13+E14+E15+E16+E17+E18+E19+E20+E21+E22+E23+E24+E25+E26+E27+E28+E29+E30)/COUNTA($C$7:$C$30)</f>
        <v>0</v>
      </c>
      <c r="F31" s="26">
        <f t="shared" si="1"/>
        <v>0</v>
      </c>
      <c r="G31" s="26">
        <f t="shared" si="1"/>
        <v>0</v>
      </c>
      <c r="H31" s="26">
        <f t="shared" si="1"/>
        <v>0</v>
      </c>
      <c r="I31" s="26">
        <f t="shared" si="1"/>
        <v>0</v>
      </c>
      <c r="J31" s="26">
        <f t="shared" si="1"/>
        <v>0</v>
      </c>
      <c r="K31" s="26">
        <f t="shared" si="1"/>
        <v>0</v>
      </c>
      <c r="L31" s="26">
        <f t="shared" si="1"/>
        <v>0</v>
      </c>
      <c r="M31" s="26">
        <f t="shared" si="1"/>
        <v>0</v>
      </c>
      <c r="N31" s="26">
        <f t="shared" si="1"/>
        <v>0</v>
      </c>
      <c r="O31" s="26">
        <f t="shared" si="1"/>
        <v>0</v>
      </c>
      <c r="P31" s="26">
        <f t="shared" si="1"/>
        <v>0</v>
      </c>
      <c r="Q31" s="26">
        <f t="shared" si="1"/>
        <v>0</v>
      </c>
      <c r="R31" s="52">
        <f t="shared" si="0"/>
        <v>0</v>
      </c>
      <c r="S31" s="52">
        <f t="shared" si="0"/>
        <v>0</v>
      </c>
    </row>
    <row r="32" spans="2:19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2:19" ht="15" x14ac:dyDescent="0.35">
      <c r="B33" s="1"/>
      <c r="C33" s="27" t="s">
        <v>21</v>
      </c>
      <c r="D33" s="28"/>
      <c r="E33" s="28"/>
      <c r="F33" s="28"/>
      <c r="G33" s="2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2:19" ht="28" x14ac:dyDescent="0.35">
      <c r="B34" s="1"/>
      <c r="C34" s="29"/>
      <c r="D34" s="30" t="s">
        <v>22</v>
      </c>
      <c r="E34" s="101" t="s">
        <v>23</v>
      </c>
      <c r="F34" s="101" t="s">
        <v>24</v>
      </c>
      <c r="G34" s="101" t="s">
        <v>25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2:19" ht="15.5" x14ac:dyDescent="0.35">
      <c r="B35" s="1"/>
      <c r="C35" s="31" t="s">
        <v>26</v>
      </c>
      <c r="D35" s="32">
        <f>COUNTA(C7:C30)</f>
        <v>3</v>
      </c>
      <c r="E35" s="32">
        <f>COUNTIF(R7:R30,"&gt;=3,8")</f>
        <v>0</v>
      </c>
      <c r="F35" s="32">
        <f>COUNTIFS(R7:R30,"&lt;3,7",R7:R30,"&gt;=2,3")</f>
        <v>0</v>
      </c>
      <c r="G35" s="32">
        <f>COUNTIFS(R7:R30,"&lt;2,2",R7:R30,"&gt;0")</f>
        <v>0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2:19" ht="15.5" x14ac:dyDescent="0.35">
      <c r="B36" s="1"/>
      <c r="C36" s="31" t="s">
        <v>27</v>
      </c>
      <c r="D36" s="32">
        <v>100</v>
      </c>
      <c r="E36" s="109">
        <f>E35*D36/D35</f>
        <v>0</v>
      </c>
      <c r="F36" s="109">
        <f>F35*D36/D35</f>
        <v>0</v>
      </c>
      <c r="G36" s="109">
        <f>G35*D36/D35</f>
        <v>0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2:19" ht="15.5" x14ac:dyDescent="0.35">
      <c r="B37" s="1"/>
      <c r="C37" s="34"/>
      <c r="D37" s="28"/>
      <c r="E37" s="28"/>
      <c r="F37" s="28"/>
      <c r="G37" s="2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2:19" ht="15" x14ac:dyDescent="0.35">
      <c r="B38" s="1"/>
      <c r="C38" s="27" t="s">
        <v>28</v>
      </c>
      <c r="D38" s="28"/>
      <c r="E38" s="28"/>
      <c r="F38" s="28"/>
      <c r="G38" s="2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2:19" ht="28" x14ac:dyDescent="0.35">
      <c r="B39" s="1"/>
      <c r="C39" s="29"/>
      <c r="D39" s="35" t="s">
        <v>22</v>
      </c>
      <c r="E39" s="101" t="s">
        <v>23</v>
      </c>
      <c r="F39" s="101" t="s">
        <v>24</v>
      </c>
      <c r="G39" s="101" t="s">
        <v>25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2:19" ht="15.5" x14ac:dyDescent="0.35">
      <c r="B40" s="1"/>
      <c r="C40" s="158" t="s">
        <v>26</v>
      </c>
      <c r="D40" s="32">
        <f>COUNTA(C7:C30)</f>
        <v>3</v>
      </c>
      <c r="E40" s="32">
        <f>COUNTIF(S7:S30,"&gt;=3,8")</f>
        <v>0</v>
      </c>
      <c r="F40" s="32">
        <f>COUNTIFS(S7:S30,"&lt;3,7",S7:S30,"&gt;=2,3")</f>
        <v>0</v>
      </c>
      <c r="G40" s="32">
        <f>COUNTIFS(S7:S30,"&lt;2,2",S7:S30,"&gt;0")</f>
        <v>0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2:19" ht="15.5" x14ac:dyDescent="0.35">
      <c r="B41" s="1"/>
      <c r="C41" s="158" t="s">
        <v>27</v>
      </c>
      <c r="D41" s="32">
        <v>100</v>
      </c>
      <c r="E41" s="109">
        <f>E40*D41/D40</f>
        <v>0</v>
      </c>
      <c r="F41" s="109">
        <f>F40*D41/D40</f>
        <v>0</v>
      </c>
      <c r="G41" s="109">
        <f>G40*D41/D40</f>
        <v>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2:19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2:19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2:19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2:19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2:19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2:19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2:19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2:19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2:19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2:19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2:19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2:19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2:19" x14ac:dyDescent="0.3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2:19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2:19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2:19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2:19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2:19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2:19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2:19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2:19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2:19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2:19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2:19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2:19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2:19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</sheetData>
  <sheetProtection algorithmName="SHA-512" hashValue="dR8/zLsen4OJPbiYlT7MTJ8z5/jTy3I5eFDSomdqsNuzNIa8OWR1SxSpzudvFCVpOoiB7Mfqc1HzANZ422dM5g==" saltValue="qHmRHBuM+dWXi1JJdrubIQ==" spinCount="100000" sheet="1" formatCells="0" formatColumns="0" formatRows="0" insertColumns="0" insertRows="0" insertHyperlinks="0" deleteColumns="0" deleteRows="0" sort="0" autoFilter="0" pivotTables="0"/>
  <mergeCells count="12">
    <mergeCell ref="R4:S5"/>
    <mergeCell ref="Q2:R2"/>
    <mergeCell ref="B1:S1"/>
    <mergeCell ref="B4:B6"/>
    <mergeCell ref="C4:C6"/>
    <mergeCell ref="D4:E5"/>
    <mergeCell ref="F4:G5"/>
    <mergeCell ref="H4:I5"/>
    <mergeCell ref="J4:K5"/>
    <mergeCell ref="L4:M5"/>
    <mergeCell ref="N4:O5"/>
    <mergeCell ref="P4:Q5"/>
  </mergeCells>
  <hyperlinks>
    <hyperlink ref="Q2" location="ОГЛАВЛЕНИЕ!A1" display="ОГЛАВЛЕНИЕ" xr:uid="{759B77DC-1819-4C14-9457-138D741C2139}"/>
  </hyperlinks>
  <pageMargins left="0.7" right="0.7" top="0.75" bottom="0.75" header="0.3" footer="0.3"/>
  <pageSetup paperSize="9" scale="62" orientation="landscape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2B2A4-FF57-4E3E-93A5-C50439193935}">
  <sheetPr codeName="Лист18">
    <tabColor rgb="FFFFFF00"/>
    <pageSetUpPr fitToPage="1"/>
  </sheetPr>
  <dimension ref="A1:Q60"/>
  <sheetViews>
    <sheetView view="pageLayout" topLeftCell="A4" zoomScaleNormal="100" workbookViewId="0">
      <selection activeCell="C6" sqref="C6:L29"/>
    </sheetView>
  </sheetViews>
  <sheetFormatPr defaultRowHeight="14.5" x14ac:dyDescent="0.35"/>
  <cols>
    <col min="2" max="2" width="27.26953125" customWidth="1"/>
    <col min="9" max="9" width="10.54296875" customWidth="1"/>
    <col min="10" max="10" width="10.26953125" customWidth="1"/>
  </cols>
  <sheetData>
    <row r="1" spans="1:17" ht="17.5" x14ac:dyDescent="0.35">
      <c r="A1" s="78" t="s">
        <v>212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28" t="s">
        <v>390</v>
      </c>
      <c r="N1" s="228"/>
      <c r="O1" s="1"/>
      <c r="P1" s="1"/>
      <c r="Q1" s="1"/>
    </row>
    <row r="2" spans="1:17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" thickBot="1" x14ac:dyDescent="0.4">
      <c r="A3" s="202" t="s">
        <v>2</v>
      </c>
      <c r="B3" s="202" t="s">
        <v>3</v>
      </c>
      <c r="C3" s="248" t="s">
        <v>213</v>
      </c>
      <c r="D3" s="249"/>
      <c r="E3" s="202" t="s">
        <v>214</v>
      </c>
      <c r="F3" s="202"/>
      <c r="G3" s="202" t="s">
        <v>215</v>
      </c>
      <c r="H3" s="202"/>
      <c r="I3" s="286" t="s">
        <v>216</v>
      </c>
      <c r="J3" s="286"/>
      <c r="K3" s="248" t="s">
        <v>217</v>
      </c>
      <c r="L3" s="250"/>
      <c r="M3" s="217" t="s">
        <v>10</v>
      </c>
      <c r="N3" s="217"/>
      <c r="O3" s="1"/>
      <c r="P3" s="1"/>
      <c r="Q3" s="1"/>
    </row>
    <row r="4" spans="1:17" ht="95.25" customHeight="1" thickBot="1" x14ac:dyDescent="0.4">
      <c r="A4" s="203"/>
      <c r="B4" s="203"/>
      <c r="C4" s="264"/>
      <c r="D4" s="278"/>
      <c r="E4" s="204"/>
      <c r="F4" s="204"/>
      <c r="G4" s="204"/>
      <c r="H4" s="204"/>
      <c r="I4" s="287"/>
      <c r="J4" s="287"/>
      <c r="K4" s="264"/>
      <c r="L4" s="265"/>
      <c r="M4" s="217"/>
      <c r="N4" s="217"/>
      <c r="O4" s="1"/>
      <c r="P4" s="1"/>
      <c r="Q4" s="1"/>
    </row>
    <row r="5" spans="1:17" ht="16" thickBot="1" x14ac:dyDescent="0.4">
      <c r="A5" s="204"/>
      <c r="B5" s="204"/>
      <c r="C5" s="22" t="s">
        <v>15</v>
      </c>
      <c r="D5" s="22" t="s">
        <v>16</v>
      </c>
      <c r="E5" s="22" t="s">
        <v>15</v>
      </c>
      <c r="F5" s="22" t="s">
        <v>16</v>
      </c>
      <c r="G5" s="22" t="s">
        <v>15</v>
      </c>
      <c r="H5" s="22" t="s">
        <v>16</v>
      </c>
      <c r="I5" s="22" t="s">
        <v>15</v>
      </c>
      <c r="J5" s="22" t="s">
        <v>16</v>
      </c>
      <c r="K5" s="22" t="s">
        <v>15</v>
      </c>
      <c r="L5" s="22" t="s">
        <v>16</v>
      </c>
      <c r="M5" s="43" t="s">
        <v>15</v>
      </c>
      <c r="N5" s="43" t="s">
        <v>16</v>
      </c>
      <c r="O5" s="1"/>
      <c r="P5" s="1"/>
      <c r="Q5" s="1"/>
    </row>
    <row r="6" spans="1:17" ht="16" thickBot="1" x14ac:dyDescent="0.4">
      <c r="A6" s="23">
        <v>1</v>
      </c>
      <c r="B6" s="24" t="s">
        <v>17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44">
        <f>(C6+E6+G6+I6+K6)/5</f>
        <v>0</v>
      </c>
      <c r="N6" s="44">
        <f>(D6+F6+H6+J6+L6)/5</f>
        <v>0</v>
      </c>
      <c r="O6" s="1"/>
      <c r="P6" s="1"/>
      <c r="Q6" s="1"/>
    </row>
    <row r="7" spans="1:17" ht="16" thickBot="1" x14ac:dyDescent="0.4">
      <c r="A7" s="23">
        <v>2</v>
      </c>
      <c r="B7" s="24" t="s">
        <v>18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44">
        <f t="shared" ref="M7:N30" si="0">(C7+E7+G7+I7+K7)/5</f>
        <v>0</v>
      </c>
      <c r="N7" s="44">
        <f t="shared" si="0"/>
        <v>0</v>
      </c>
      <c r="O7" s="1"/>
      <c r="P7" s="1"/>
      <c r="Q7" s="1"/>
    </row>
    <row r="8" spans="1:17" ht="16.5" customHeight="1" thickBot="1" x14ac:dyDescent="0.4">
      <c r="A8" s="23">
        <v>3</v>
      </c>
      <c r="B8" s="24" t="s">
        <v>19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44">
        <f t="shared" si="0"/>
        <v>0</v>
      </c>
      <c r="N8" s="44">
        <f t="shared" si="0"/>
        <v>0</v>
      </c>
      <c r="O8" s="1"/>
      <c r="P8" s="1"/>
      <c r="Q8" s="1"/>
    </row>
    <row r="9" spans="1:17" ht="16" thickBot="1" x14ac:dyDescent="0.4">
      <c r="A9" s="23">
        <v>4</v>
      </c>
      <c r="B9" s="24"/>
      <c r="C9" s="71"/>
      <c r="D9" s="71"/>
      <c r="E9" s="71"/>
      <c r="F9" s="71"/>
      <c r="G9" s="71"/>
      <c r="H9" s="71"/>
      <c r="I9" s="71"/>
      <c r="J9" s="71"/>
      <c r="K9" s="71"/>
      <c r="L9" s="71"/>
      <c r="M9" s="44">
        <f t="shared" si="0"/>
        <v>0</v>
      </c>
      <c r="N9" s="44">
        <f t="shared" si="0"/>
        <v>0</v>
      </c>
      <c r="O9" s="1"/>
      <c r="P9" s="1"/>
      <c r="Q9" s="1"/>
    </row>
    <row r="10" spans="1:17" ht="16" thickBot="1" x14ac:dyDescent="0.4">
      <c r="A10" s="23">
        <v>5</v>
      </c>
      <c r="B10" s="24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44">
        <f t="shared" si="0"/>
        <v>0</v>
      </c>
      <c r="N10" s="44">
        <f t="shared" si="0"/>
        <v>0</v>
      </c>
      <c r="O10" s="1"/>
      <c r="P10" s="1"/>
      <c r="Q10" s="1"/>
    </row>
    <row r="11" spans="1:17" ht="16" thickBot="1" x14ac:dyDescent="0.4">
      <c r="A11" s="23">
        <v>6</v>
      </c>
      <c r="B11" s="24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44">
        <f t="shared" si="0"/>
        <v>0</v>
      </c>
      <c r="N11" s="44">
        <f t="shared" si="0"/>
        <v>0</v>
      </c>
      <c r="O11" s="1"/>
      <c r="P11" s="1"/>
      <c r="Q11" s="1"/>
    </row>
    <row r="12" spans="1:17" ht="16" thickBot="1" x14ac:dyDescent="0.4">
      <c r="A12" s="23">
        <v>7</v>
      </c>
      <c r="B12" s="24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44">
        <f t="shared" si="0"/>
        <v>0</v>
      </c>
      <c r="N12" s="44">
        <f t="shared" si="0"/>
        <v>0</v>
      </c>
      <c r="O12" s="1"/>
      <c r="P12" s="1"/>
      <c r="Q12" s="1"/>
    </row>
    <row r="13" spans="1:17" ht="16" thickBot="1" x14ac:dyDescent="0.4">
      <c r="A13" s="23">
        <v>8</v>
      </c>
      <c r="B13" s="24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44">
        <f t="shared" si="0"/>
        <v>0</v>
      </c>
      <c r="N13" s="44">
        <f t="shared" si="0"/>
        <v>0</v>
      </c>
      <c r="O13" s="1"/>
      <c r="P13" s="1"/>
      <c r="Q13" s="1"/>
    </row>
    <row r="14" spans="1:17" ht="16" thickBot="1" x14ac:dyDescent="0.4">
      <c r="A14" s="23">
        <v>9</v>
      </c>
      <c r="B14" s="24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44">
        <f t="shared" si="0"/>
        <v>0</v>
      </c>
      <c r="N14" s="44">
        <f t="shared" si="0"/>
        <v>0</v>
      </c>
      <c r="O14" s="1"/>
      <c r="P14" s="1"/>
      <c r="Q14" s="1"/>
    </row>
    <row r="15" spans="1:17" ht="16" thickBot="1" x14ac:dyDescent="0.4">
      <c r="A15" s="23">
        <v>10</v>
      </c>
      <c r="B15" s="24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44">
        <f t="shared" si="0"/>
        <v>0</v>
      </c>
      <c r="N15" s="44">
        <f t="shared" si="0"/>
        <v>0</v>
      </c>
      <c r="O15" s="1"/>
      <c r="P15" s="1"/>
      <c r="Q15" s="1"/>
    </row>
    <row r="16" spans="1:17" ht="16" thickBot="1" x14ac:dyDescent="0.4">
      <c r="A16" s="23">
        <v>11</v>
      </c>
      <c r="B16" s="24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44">
        <f t="shared" si="0"/>
        <v>0</v>
      </c>
      <c r="N16" s="44">
        <f t="shared" si="0"/>
        <v>0</v>
      </c>
      <c r="O16" s="1"/>
      <c r="P16" s="1"/>
      <c r="Q16" s="1"/>
    </row>
    <row r="17" spans="1:17" ht="16" thickBot="1" x14ac:dyDescent="0.4">
      <c r="A17" s="23">
        <v>12</v>
      </c>
      <c r="B17" s="24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44">
        <f t="shared" si="0"/>
        <v>0</v>
      </c>
      <c r="N17" s="44">
        <f t="shared" si="0"/>
        <v>0</v>
      </c>
      <c r="O17" s="1"/>
      <c r="P17" s="1"/>
      <c r="Q17" s="1"/>
    </row>
    <row r="18" spans="1:17" ht="16" thickBot="1" x14ac:dyDescent="0.4">
      <c r="A18" s="23">
        <v>13</v>
      </c>
      <c r="B18" s="24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44">
        <f t="shared" si="0"/>
        <v>0</v>
      </c>
      <c r="N18" s="44">
        <f t="shared" si="0"/>
        <v>0</v>
      </c>
      <c r="O18" s="1"/>
      <c r="P18" s="1"/>
      <c r="Q18" s="1"/>
    </row>
    <row r="19" spans="1:17" ht="16" thickBot="1" x14ac:dyDescent="0.4">
      <c r="A19" s="23">
        <v>14</v>
      </c>
      <c r="B19" s="24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44">
        <f t="shared" si="0"/>
        <v>0</v>
      </c>
      <c r="N19" s="44">
        <f t="shared" si="0"/>
        <v>0</v>
      </c>
      <c r="O19" s="1"/>
      <c r="P19" s="1"/>
      <c r="Q19" s="1"/>
    </row>
    <row r="20" spans="1:17" ht="16" thickBot="1" x14ac:dyDescent="0.4">
      <c r="A20" s="23">
        <v>15</v>
      </c>
      <c r="B20" s="24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44">
        <f t="shared" si="0"/>
        <v>0</v>
      </c>
      <c r="N20" s="44">
        <f t="shared" si="0"/>
        <v>0</v>
      </c>
      <c r="O20" s="1"/>
      <c r="P20" s="1"/>
      <c r="Q20" s="1"/>
    </row>
    <row r="21" spans="1:17" ht="16" thickBot="1" x14ac:dyDescent="0.4">
      <c r="A21" s="23">
        <v>16</v>
      </c>
      <c r="B21" s="24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44">
        <f t="shared" si="0"/>
        <v>0</v>
      </c>
      <c r="N21" s="44">
        <f t="shared" si="0"/>
        <v>0</v>
      </c>
      <c r="O21" s="1"/>
      <c r="P21" s="1"/>
      <c r="Q21" s="1"/>
    </row>
    <row r="22" spans="1:17" ht="16" thickBot="1" x14ac:dyDescent="0.4">
      <c r="A22" s="23">
        <v>17</v>
      </c>
      <c r="B22" s="24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44">
        <f t="shared" si="0"/>
        <v>0</v>
      </c>
      <c r="N22" s="44">
        <f t="shared" si="0"/>
        <v>0</v>
      </c>
      <c r="O22" s="1"/>
      <c r="P22" s="1"/>
      <c r="Q22" s="1"/>
    </row>
    <row r="23" spans="1:17" ht="16" thickBot="1" x14ac:dyDescent="0.4">
      <c r="A23" s="23">
        <v>18</v>
      </c>
      <c r="B23" s="24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44">
        <f t="shared" si="0"/>
        <v>0</v>
      </c>
      <c r="N23" s="44">
        <f t="shared" si="0"/>
        <v>0</v>
      </c>
      <c r="O23" s="1"/>
      <c r="P23" s="1"/>
      <c r="Q23" s="1"/>
    </row>
    <row r="24" spans="1:17" ht="16" thickBot="1" x14ac:dyDescent="0.4">
      <c r="A24" s="23">
        <v>19</v>
      </c>
      <c r="B24" s="24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44">
        <f t="shared" si="0"/>
        <v>0</v>
      </c>
      <c r="N24" s="44">
        <f t="shared" si="0"/>
        <v>0</v>
      </c>
      <c r="O24" s="1"/>
      <c r="P24" s="1"/>
      <c r="Q24" s="1"/>
    </row>
    <row r="25" spans="1:17" ht="16" thickBot="1" x14ac:dyDescent="0.4">
      <c r="A25" s="23">
        <v>20</v>
      </c>
      <c r="B25" s="24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44">
        <f t="shared" si="0"/>
        <v>0</v>
      </c>
      <c r="N25" s="44">
        <f t="shared" si="0"/>
        <v>0</v>
      </c>
      <c r="O25" s="1"/>
      <c r="P25" s="1"/>
      <c r="Q25" s="1"/>
    </row>
    <row r="26" spans="1:17" ht="16" thickBot="1" x14ac:dyDescent="0.4">
      <c r="A26" s="23">
        <v>21</v>
      </c>
      <c r="B26" s="24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44">
        <f t="shared" si="0"/>
        <v>0</v>
      </c>
      <c r="N26" s="44">
        <f t="shared" si="0"/>
        <v>0</v>
      </c>
      <c r="O26" s="1"/>
      <c r="P26" s="1"/>
      <c r="Q26" s="1"/>
    </row>
    <row r="27" spans="1:17" ht="16" thickBot="1" x14ac:dyDescent="0.4">
      <c r="A27" s="23">
        <v>22</v>
      </c>
      <c r="B27" s="24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44">
        <f t="shared" si="0"/>
        <v>0</v>
      </c>
      <c r="N27" s="44">
        <f t="shared" si="0"/>
        <v>0</v>
      </c>
      <c r="O27" s="1"/>
      <c r="P27" s="1"/>
      <c r="Q27" s="1"/>
    </row>
    <row r="28" spans="1:17" ht="16" thickBot="1" x14ac:dyDescent="0.4">
      <c r="A28" s="23">
        <v>23</v>
      </c>
      <c r="B28" s="24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44">
        <f t="shared" si="0"/>
        <v>0</v>
      </c>
      <c r="N28" s="44">
        <f t="shared" si="0"/>
        <v>0</v>
      </c>
      <c r="O28" s="1"/>
      <c r="P28" s="1"/>
      <c r="Q28" s="1"/>
    </row>
    <row r="29" spans="1:17" ht="16" thickBot="1" x14ac:dyDescent="0.4">
      <c r="A29" s="23">
        <v>24</v>
      </c>
      <c r="B29" s="24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44">
        <f t="shared" si="0"/>
        <v>0</v>
      </c>
      <c r="N29" s="44">
        <f t="shared" si="0"/>
        <v>0</v>
      </c>
      <c r="O29" s="1"/>
      <c r="P29" s="1"/>
      <c r="Q29" s="1"/>
    </row>
    <row r="30" spans="1:17" ht="16" thickBot="1" x14ac:dyDescent="0.4">
      <c r="A30" s="23"/>
      <c r="B30" s="39" t="s">
        <v>20</v>
      </c>
      <c r="C30" s="40">
        <f>(C6+C7+C8+C9+C10+C11+C12+C13+C14+C15+C16+C17+C18+C19+C20+C21+C22+C23+C24+C25+C26+C27+C28+C29)/COUNTA($B$6:$B$29)</f>
        <v>0</v>
      </c>
      <c r="D30" s="40">
        <f t="shared" ref="D30:L30" si="1">(D6+D7+D8+D9+D10+D11+D12+D13+D14+D15+D16+D17+D18+D19+D20+D21+D22+D23+D24+D25+D26+D27+D28+D29)/COUNTA($B$6:$B$29)</f>
        <v>0</v>
      </c>
      <c r="E30" s="40">
        <f t="shared" si="1"/>
        <v>0</v>
      </c>
      <c r="F30" s="40">
        <f t="shared" si="1"/>
        <v>0</v>
      </c>
      <c r="G30" s="40">
        <f t="shared" si="1"/>
        <v>0</v>
      </c>
      <c r="H30" s="40">
        <f t="shared" si="1"/>
        <v>0</v>
      </c>
      <c r="I30" s="40">
        <f t="shared" si="1"/>
        <v>0</v>
      </c>
      <c r="J30" s="40">
        <f t="shared" si="1"/>
        <v>0</v>
      </c>
      <c r="K30" s="40">
        <f t="shared" si="1"/>
        <v>0</v>
      </c>
      <c r="L30" s="40">
        <f t="shared" si="1"/>
        <v>0</v>
      </c>
      <c r="M30" s="50">
        <f t="shared" si="0"/>
        <v>0</v>
      </c>
      <c r="N30" s="50">
        <f t="shared" si="0"/>
        <v>0</v>
      </c>
      <c r="O30" s="1"/>
      <c r="P30" s="1"/>
      <c r="Q30" s="1"/>
    </row>
    <row r="31" spans="1:17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5" x14ac:dyDescent="0.35">
      <c r="A32" s="1"/>
      <c r="B32" s="27" t="s">
        <v>21</v>
      </c>
      <c r="C32" s="28"/>
      <c r="D32" s="28"/>
      <c r="E32" s="28"/>
      <c r="F32" s="28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28" x14ac:dyDescent="0.35">
      <c r="A33" s="1"/>
      <c r="B33" s="29"/>
      <c r="C33" s="30" t="s">
        <v>22</v>
      </c>
      <c r="D33" s="101" t="s">
        <v>23</v>
      </c>
      <c r="E33" s="101" t="s">
        <v>24</v>
      </c>
      <c r="F33" s="101" t="s">
        <v>25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5.5" x14ac:dyDescent="0.35">
      <c r="A34" s="1"/>
      <c r="B34" s="31" t="s">
        <v>26</v>
      </c>
      <c r="C34" s="32">
        <f>COUNTA(B6:B29)</f>
        <v>3</v>
      </c>
      <c r="D34" s="32">
        <f>COUNTIF(M6:M29,"&gt;=3,8")</f>
        <v>0</v>
      </c>
      <c r="E34" s="32">
        <f>COUNTIFS(M6:M29,"&lt;3,7",M6:M29,"&gt;=2,3")</f>
        <v>0</v>
      </c>
      <c r="F34" s="32">
        <f>COUNTIFS(M6:M29,"&lt;2,2",M6:M29,"&gt;0")</f>
        <v>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5.5" x14ac:dyDescent="0.35">
      <c r="A35" s="1"/>
      <c r="B35" s="31" t="s">
        <v>27</v>
      </c>
      <c r="C35" s="32">
        <v>100</v>
      </c>
      <c r="D35" s="109">
        <f>D34*C35/C34</f>
        <v>0</v>
      </c>
      <c r="E35" s="109">
        <f>E34*C35/C34</f>
        <v>0</v>
      </c>
      <c r="F35" s="109">
        <f>F34*C35/C34</f>
        <v>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5.5" x14ac:dyDescent="0.35">
      <c r="A36" s="1"/>
      <c r="B36" s="34"/>
      <c r="C36" s="28"/>
      <c r="D36" s="28"/>
      <c r="E36" s="28"/>
      <c r="F36" s="28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5.5" x14ac:dyDescent="0.35">
      <c r="A37" s="1"/>
      <c r="B37" s="34"/>
      <c r="C37" s="28"/>
      <c r="D37" s="28"/>
      <c r="E37" s="28"/>
      <c r="F37" s="28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5" x14ac:dyDescent="0.35">
      <c r="A38" s="1"/>
      <c r="B38" s="27" t="s">
        <v>28</v>
      </c>
      <c r="C38" s="28"/>
      <c r="D38" s="28"/>
      <c r="E38" s="28"/>
      <c r="F38" s="28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28" x14ac:dyDescent="0.35">
      <c r="A39" s="1"/>
      <c r="B39" s="29"/>
      <c r="C39" s="35" t="s">
        <v>22</v>
      </c>
      <c r="D39" s="101" t="s">
        <v>23</v>
      </c>
      <c r="E39" s="101" t="s">
        <v>24</v>
      </c>
      <c r="F39" s="101" t="s">
        <v>25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5.5" x14ac:dyDescent="0.35">
      <c r="A40" s="1"/>
      <c r="B40" s="31" t="s">
        <v>26</v>
      </c>
      <c r="C40" s="32">
        <f>COUNTA(B5:B28)</f>
        <v>3</v>
      </c>
      <c r="D40" s="32">
        <f>COUNTIF(N6:N29,"&gt;=3,8")</f>
        <v>0</v>
      </c>
      <c r="E40" s="32">
        <f>COUNTIFS(N6:N29,"&lt;3,7",N6:N29,"&gt;=2,3")</f>
        <v>0</v>
      </c>
      <c r="F40" s="32">
        <f>COUNTIFS(N6:N29,"&lt;2,2",N6:N29,"&gt;0")</f>
        <v>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5.5" x14ac:dyDescent="0.35">
      <c r="A41" s="1"/>
      <c r="B41" s="31" t="s">
        <v>27</v>
      </c>
      <c r="C41" s="32">
        <v>100</v>
      </c>
      <c r="D41" s="109">
        <f>D40*C41/C40</f>
        <v>0</v>
      </c>
      <c r="E41" s="109">
        <f>E40*C41/C40</f>
        <v>0</v>
      </c>
      <c r="F41" s="109">
        <f>F40*C41/C40</f>
        <v>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</sheetData>
  <sheetProtection algorithmName="SHA-512" hashValue="KMWAkbxFXGnDs0myrUE9sIjygVPF0v+tTAoQQ1NWPlCVcVGEW7MZITpsg0DEnT1mOzx7nf+g0Hxugz8RJrCTJA==" saltValue="/xZ/a4vMKwJB49bv6OAhpA==" spinCount="100000" sheet="1" formatCells="0" formatColumns="0" formatRows="0" insertColumns="0" insertRows="0" insertHyperlinks="0" deleteColumns="0" deleteRows="0" sort="0" autoFilter="0" pivotTables="0"/>
  <mergeCells count="9">
    <mergeCell ref="K3:L4"/>
    <mergeCell ref="M3:N4"/>
    <mergeCell ref="M1:N1"/>
    <mergeCell ref="A3:A5"/>
    <mergeCell ref="B3:B5"/>
    <mergeCell ref="C3:D4"/>
    <mergeCell ref="E3:F4"/>
    <mergeCell ref="G3:H4"/>
    <mergeCell ref="I3:J4"/>
  </mergeCells>
  <hyperlinks>
    <hyperlink ref="M1" location="ОГЛАВЛЕНИЕ!A1" display="ОГЛАВЛЕНИЕ" xr:uid="{6B9EAC64-6FD6-4114-9460-F43B62CB83C4}"/>
  </hyperlinks>
  <pageMargins left="0.7" right="0.7" top="0.75" bottom="0.75" header="0.3" footer="0.3"/>
  <pageSetup paperSize="9" scale="57" orientation="portrait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05965-F99F-44EA-ACF9-CF410FB61170}">
  <sheetPr codeName="Лист19">
    <tabColor rgb="FFFFFF00"/>
    <pageSetUpPr fitToPage="1"/>
  </sheetPr>
  <dimension ref="A1:X48"/>
  <sheetViews>
    <sheetView view="pageLayout" zoomScale="55" zoomScaleNormal="55" zoomScalePageLayoutView="55" workbookViewId="0">
      <selection activeCell="C6" sqref="C6:X29"/>
    </sheetView>
  </sheetViews>
  <sheetFormatPr defaultRowHeight="14.5" x14ac:dyDescent="0.35"/>
  <cols>
    <col min="2" max="2" width="27.1796875" customWidth="1"/>
    <col min="3" max="3" width="7.81640625" customWidth="1"/>
    <col min="4" max="4" width="8.453125" customWidth="1"/>
    <col min="5" max="5" width="8.1796875" customWidth="1"/>
    <col min="6" max="6" width="7.81640625" customWidth="1"/>
    <col min="7" max="18" width="9.26953125" bestFit="1" customWidth="1"/>
    <col min="19" max="19" width="7.1796875" customWidth="1"/>
    <col min="20" max="20" width="6.81640625" customWidth="1"/>
    <col min="21" max="21" width="8.81640625" customWidth="1"/>
    <col min="22" max="22" width="8.26953125" customWidth="1"/>
  </cols>
  <sheetData>
    <row r="1" spans="1:24" ht="18" x14ac:dyDescent="0.4">
      <c r="A1" s="97" t="s">
        <v>392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28" t="s">
        <v>390</v>
      </c>
      <c r="W1" s="228"/>
      <c r="X1" s="1"/>
    </row>
    <row r="2" spans="1:24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4.75" customHeight="1" thickBot="1" x14ac:dyDescent="0.4">
      <c r="A3" s="202" t="s">
        <v>2</v>
      </c>
      <c r="B3" s="202" t="s">
        <v>3</v>
      </c>
      <c r="C3" s="237" t="s">
        <v>219</v>
      </c>
      <c r="D3" s="238"/>
      <c r="E3" s="238"/>
      <c r="F3" s="238"/>
      <c r="G3" s="238"/>
      <c r="H3" s="238"/>
      <c r="I3" s="238"/>
      <c r="J3" s="238"/>
      <c r="K3" s="238"/>
      <c r="L3" s="238"/>
      <c r="M3" s="248" t="s">
        <v>221</v>
      </c>
      <c r="N3" s="249"/>
      <c r="O3" s="249"/>
      <c r="P3" s="249"/>
      <c r="Q3" s="249"/>
      <c r="R3" s="249"/>
      <c r="S3" s="237" t="s">
        <v>220</v>
      </c>
      <c r="T3" s="238"/>
      <c r="U3" s="238"/>
      <c r="V3" s="238"/>
      <c r="W3" s="238"/>
      <c r="X3" s="239"/>
    </row>
    <row r="4" spans="1:24" ht="144.75" customHeight="1" thickBot="1" x14ac:dyDescent="0.4">
      <c r="A4" s="203"/>
      <c r="B4" s="203"/>
      <c r="C4" s="207" t="s">
        <v>224</v>
      </c>
      <c r="D4" s="210"/>
      <c r="E4" s="235" t="s">
        <v>225</v>
      </c>
      <c r="F4" s="236"/>
      <c r="G4" s="235" t="s">
        <v>226</v>
      </c>
      <c r="H4" s="236"/>
      <c r="I4" s="235" t="s">
        <v>227</v>
      </c>
      <c r="J4" s="236"/>
      <c r="K4" s="240" t="s">
        <v>228</v>
      </c>
      <c r="L4" s="240"/>
      <c r="M4" s="288" t="s">
        <v>232</v>
      </c>
      <c r="N4" s="288"/>
      <c r="O4" s="288" t="s">
        <v>233</v>
      </c>
      <c r="P4" s="288"/>
      <c r="Q4" s="201" t="s">
        <v>234</v>
      </c>
      <c r="R4" s="200"/>
      <c r="S4" s="235" t="s">
        <v>229</v>
      </c>
      <c r="T4" s="236"/>
      <c r="U4" s="235" t="s">
        <v>230</v>
      </c>
      <c r="V4" s="236"/>
      <c r="W4" s="235" t="s">
        <v>231</v>
      </c>
      <c r="X4" s="236"/>
    </row>
    <row r="5" spans="1:24" ht="16" thickBot="1" x14ac:dyDescent="0.4">
      <c r="A5" s="204"/>
      <c r="B5" s="204"/>
      <c r="C5" s="98" t="s">
        <v>15</v>
      </c>
      <c r="D5" s="98" t="s">
        <v>16</v>
      </c>
      <c r="E5" s="22" t="s">
        <v>15</v>
      </c>
      <c r="F5" s="22" t="s">
        <v>16</v>
      </c>
      <c r="G5" s="22" t="s">
        <v>15</v>
      </c>
      <c r="H5" s="22" t="s">
        <v>16</v>
      </c>
      <c r="I5" s="22" t="s">
        <v>15</v>
      </c>
      <c r="J5" s="22" t="s">
        <v>16</v>
      </c>
      <c r="K5" s="22" t="s">
        <v>15</v>
      </c>
      <c r="L5" s="22" t="s">
        <v>16</v>
      </c>
      <c r="M5" s="22" t="s">
        <v>15</v>
      </c>
      <c r="N5" s="22" t="s">
        <v>16</v>
      </c>
      <c r="O5" s="22" t="s">
        <v>15</v>
      </c>
      <c r="P5" s="22" t="s">
        <v>16</v>
      </c>
      <c r="Q5" s="22" t="s">
        <v>15</v>
      </c>
      <c r="R5" s="22" t="s">
        <v>16</v>
      </c>
      <c r="S5" s="22" t="s">
        <v>15</v>
      </c>
      <c r="T5" s="22" t="s">
        <v>16</v>
      </c>
      <c r="U5" s="22" t="s">
        <v>15</v>
      </c>
      <c r="V5" s="22" t="s">
        <v>16</v>
      </c>
      <c r="W5" s="22" t="s">
        <v>15</v>
      </c>
      <c r="X5" s="22" t="s">
        <v>16</v>
      </c>
    </row>
    <row r="6" spans="1:24" ht="16" thickBot="1" x14ac:dyDescent="0.4">
      <c r="A6" s="23">
        <v>1</v>
      </c>
      <c r="B6" s="24" t="s">
        <v>17</v>
      </c>
      <c r="C6" s="160"/>
      <c r="D6" s="160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</row>
    <row r="7" spans="1:24" ht="16" thickBot="1" x14ac:dyDescent="0.4">
      <c r="A7" s="23">
        <v>2</v>
      </c>
      <c r="B7" s="24" t="s">
        <v>18</v>
      </c>
      <c r="C7" s="160"/>
      <c r="D7" s="160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</row>
    <row r="8" spans="1:24" ht="17.25" customHeight="1" thickBot="1" x14ac:dyDescent="0.4">
      <c r="A8" s="23">
        <v>3</v>
      </c>
      <c r="B8" s="24" t="s">
        <v>19</v>
      </c>
      <c r="C8" s="160"/>
      <c r="D8" s="160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</row>
    <row r="9" spans="1:24" ht="16" thickBot="1" x14ac:dyDescent="0.4">
      <c r="A9" s="23">
        <v>4</v>
      </c>
      <c r="B9" s="24"/>
      <c r="C9" s="160"/>
      <c r="D9" s="160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</row>
    <row r="10" spans="1:24" ht="16" thickBot="1" x14ac:dyDescent="0.4">
      <c r="A10" s="23">
        <v>5</v>
      </c>
      <c r="B10" s="24"/>
      <c r="C10" s="160"/>
      <c r="D10" s="160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</row>
    <row r="11" spans="1:24" ht="16" thickBot="1" x14ac:dyDescent="0.4">
      <c r="A11" s="23">
        <v>6</v>
      </c>
      <c r="B11" s="24"/>
      <c r="C11" s="160"/>
      <c r="D11" s="160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</row>
    <row r="12" spans="1:24" ht="16" thickBot="1" x14ac:dyDescent="0.4">
      <c r="A12" s="23">
        <v>7</v>
      </c>
      <c r="B12" s="24"/>
      <c r="C12" s="160"/>
      <c r="D12" s="160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</row>
    <row r="13" spans="1:24" ht="16" thickBot="1" x14ac:dyDescent="0.4">
      <c r="A13" s="23">
        <v>8</v>
      </c>
      <c r="B13" s="24"/>
      <c r="C13" s="160"/>
      <c r="D13" s="160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</row>
    <row r="14" spans="1:24" ht="16" thickBot="1" x14ac:dyDescent="0.4">
      <c r="A14" s="23">
        <v>9</v>
      </c>
      <c r="B14" s="24"/>
      <c r="C14" s="160"/>
      <c r="D14" s="160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</row>
    <row r="15" spans="1:24" ht="16" thickBot="1" x14ac:dyDescent="0.4">
      <c r="A15" s="23">
        <v>10</v>
      </c>
      <c r="B15" s="24"/>
      <c r="C15" s="160"/>
      <c r="D15" s="160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</row>
    <row r="16" spans="1:24" ht="16" thickBot="1" x14ac:dyDescent="0.4">
      <c r="A16" s="23">
        <v>11</v>
      </c>
      <c r="B16" s="24"/>
      <c r="C16" s="160"/>
      <c r="D16" s="160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</row>
    <row r="17" spans="1:24" ht="16" thickBot="1" x14ac:dyDescent="0.4">
      <c r="A17" s="23">
        <v>12</v>
      </c>
      <c r="B17" s="24"/>
      <c r="C17" s="160"/>
      <c r="D17" s="160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</row>
    <row r="18" spans="1:24" ht="16" thickBot="1" x14ac:dyDescent="0.4">
      <c r="A18" s="23">
        <v>13</v>
      </c>
      <c r="B18" s="24"/>
      <c r="C18" s="160"/>
      <c r="D18" s="160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</row>
    <row r="19" spans="1:24" ht="16" thickBot="1" x14ac:dyDescent="0.4">
      <c r="A19" s="23">
        <v>14</v>
      </c>
      <c r="B19" s="24"/>
      <c r="C19" s="160"/>
      <c r="D19" s="160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</row>
    <row r="20" spans="1:24" ht="16" thickBot="1" x14ac:dyDescent="0.4">
      <c r="A20" s="23">
        <v>15</v>
      </c>
      <c r="B20" s="24"/>
      <c r="C20" s="160"/>
      <c r="D20" s="160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</row>
    <row r="21" spans="1:24" ht="16" thickBot="1" x14ac:dyDescent="0.4">
      <c r="A21" s="23">
        <v>16</v>
      </c>
      <c r="B21" s="24"/>
      <c r="C21" s="160"/>
      <c r="D21" s="160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</row>
    <row r="22" spans="1:24" ht="16" thickBot="1" x14ac:dyDescent="0.4">
      <c r="A22" s="23">
        <v>17</v>
      </c>
      <c r="B22" s="24"/>
      <c r="C22" s="160"/>
      <c r="D22" s="160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</row>
    <row r="23" spans="1:24" ht="16" thickBot="1" x14ac:dyDescent="0.4">
      <c r="A23" s="23">
        <v>18</v>
      </c>
      <c r="B23" s="24"/>
      <c r="C23" s="160"/>
      <c r="D23" s="160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</row>
    <row r="24" spans="1:24" ht="16" thickBot="1" x14ac:dyDescent="0.4">
      <c r="A24" s="23">
        <v>19</v>
      </c>
      <c r="B24" s="24"/>
      <c r="C24" s="160"/>
      <c r="D24" s="160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</row>
    <row r="25" spans="1:24" ht="16" thickBot="1" x14ac:dyDescent="0.4">
      <c r="A25" s="23">
        <v>20</v>
      </c>
      <c r="B25" s="24"/>
      <c r="C25" s="160"/>
      <c r="D25" s="160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</row>
    <row r="26" spans="1:24" ht="16" thickBot="1" x14ac:dyDescent="0.4">
      <c r="A26" s="23">
        <v>21</v>
      </c>
      <c r="B26" s="24"/>
      <c r="C26" s="160"/>
      <c r="D26" s="160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</row>
    <row r="27" spans="1:24" ht="16" thickBot="1" x14ac:dyDescent="0.4">
      <c r="A27" s="23">
        <v>22</v>
      </c>
      <c r="B27" s="24"/>
      <c r="C27" s="160"/>
      <c r="D27" s="160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</row>
    <row r="28" spans="1:24" ht="16" thickBot="1" x14ac:dyDescent="0.4">
      <c r="A28" s="23">
        <v>23</v>
      </c>
      <c r="B28" s="24"/>
      <c r="C28" s="160"/>
      <c r="D28" s="160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</row>
    <row r="29" spans="1:24" ht="16" thickBot="1" x14ac:dyDescent="0.4">
      <c r="A29" s="23">
        <v>24</v>
      </c>
      <c r="B29" s="24"/>
      <c r="C29" s="160"/>
      <c r="D29" s="160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</row>
    <row r="30" spans="1:24" ht="18.5" thickBot="1" x14ac:dyDescent="0.4">
      <c r="A30" s="23"/>
      <c r="B30" s="39" t="s">
        <v>20</v>
      </c>
      <c r="C30" s="159">
        <f>(C6+C7+C8+C9+C10+C11+C12+C13+C14+C15+C16+C17+C18+C19+C20+C21+C22+C23+C24+C25+C26+C27+C28+C29)/COUNTA($B$6:$B$29)</f>
        <v>0</v>
      </c>
      <c r="D30" s="159">
        <f t="shared" ref="D30:L30" si="0">(D6+D7+D8+D9+D10+D11+D12+D13+D14+D15+D16+D17+D18+D19+D20+D21+D22+D23+D24+D25+D26+D27+D28+D29)/COUNTA($B$6:$B$29)</f>
        <v>0</v>
      </c>
      <c r="E30" s="159">
        <f t="shared" si="0"/>
        <v>0</v>
      </c>
      <c r="F30" s="159">
        <f t="shared" si="0"/>
        <v>0</v>
      </c>
      <c r="G30" s="159">
        <f t="shared" si="0"/>
        <v>0</v>
      </c>
      <c r="H30" s="159">
        <f t="shared" si="0"/>
        <v>0</v>
      </c>
      <c r="I30" s="159">
        <f t="shared" si="0"/>
        <v>0</v>
      </c>
      <c r="J30" s="159">
        <f t="shared" si="0"/>
        <v>0</v>
      </c>
      <c r="K30" s="159">
        <f t="shared" si="0"/>
        <v>0</v>
      </c>
      <c r="L30" s="159">
        <f t="shared" si="0"/>
        <v>0</v>
      </c>
      <c r="M30" s="159">
        <f t="shared" ref="M30:X30" si="1">(M6+M7+M8+M9+M10+M11+M12+M13+M14+M15+M16+M17+M18+M19+M20+M21+M22+M23+M24+M25+M26+M27+M28+M29)/COUNTA($B$6:$B$29)</f>
        <v>0</v>
      </c>
      <c r="N30" s="159">
        <f t="shared" si="1"/>
        <v>0</v>
      </c>
      <c r="O30" s="159">
        <f t="shared" si="1"/>
        <v>0</v>
      </c>
      <c r="P30" s="159">
        <f t="shared" si="1"/>
        <v>0</v>
      </c>
      <c r="Q30" s="159">
        <f t="shared" si="1"/>
        <v>0</v>
      </c>
      <c r="R30" s="159">
        <f t="shared" si="1"/>
        <v>0</v>
      </c>
      <c r="S30" s="159">
        <f t="shared" si="1"/>
        <v>0</v>
      </c>
      <c r="T30" s="159">
        <f t="shared" si="1"/>
        <v>0</v>
      </c>
      <c r="U30" s="159">
        <f t="shared" si="1"/>
        <v>0</v>
      </c>
      <c r="V30" s="159">
        <f t="shared" si="1"/>
        <v>0</v>
      </c>
      <c r="W30" s="159">
        <f t="shared" si="1"/>
        <v>0</v>
      </c>
      <c r="X30" s="159">
        <f t="shared" si="1"/>
        <v>0</v>
      </c>
    </row>
    <row r="31" spans="1:24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T32" s="1"/>
      <c r="U32" s="1"/>
      <c r="V32" s="1"/>
      <c r="W32" s="1"/>
      <c r="X32" s="1"/>
    </row>
    <row r="33" spans="1:24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5" spans="1:24" x14ac:dyDescent="0.35">
      <c r="C45" s="162"/>
    </row>
    <row r="48" spans="1:24" ht="18" customHeight="1" x14ac:dyDescent="0.35"/>
  </sheetData>
  <sheetProtection algorithmName="SHA-512" hashValue="LJ4gYf3+NuobKt55i31lunN1mHgzfiNkHZBcn5fh6uq7ZpJhxxg4RW/+z9HmEoBQgssipB4MORBe779+/840Xw==" saltValue="eEkoEnDyVriM4Aznj/fWew==" spinCount="100000" sheet="1" objects="1" formatCells="0" formatColumns="0" formatRows="0" insertColumns="0" insertRows="0" insertHyperlinks="0" deleteColumns="0" deleteRows="0" sort="0" autoFilter="0" pivotTables="0"/>
  <mergeCells count="17">
    <mergeCell ref="V1:W1"/>
    <mergeCell ref="C4:D4"/>
    <mergeCell ref="E4:F4"/>
    <mergeCell ref="G4:H4"/>
    <mergeCell ref="I4:J4"/>
    <mergeCell ref="K4:L4"/>
    <mergeCell ref="S4:T4"/>
    <mergeCell ref="U4:V4"/>
    <mergeCell ref="W4:X4"/>
    <mergeCell ref="A3:A5"/>
    <mergeCell ref="B3:B5"/>
    <mergeCell ref="C3:L3"/>
    <mergeCell ref="S3:X3"/>
    <mergeCell ref="M3:R3"/>
    <mergeCell ref="M4:N4"/>
    <mergeCell ref="O4:P4"/>
    <mergeCell ref="Q4:R4"/>
  </mergeCells>
  <hyperlinks>
    <hyperlink ref="V1" location="ОГЛАВЛЕНИЕ!A1" display="ОГЛАВЛЕНИЕ" xr:uid="{6F0A9BE8-3B36-4F83-A311-1E068D57BC57}"/>
  </hyperlinks>
  <pageMargins left="0.70866141732283472" right="0.70866141732283472" top="0.74803149606299213" bottom="0.74803149606299213" header="0.31496062992125984" footer="0.31496062992125984"/>
  <pageSetup paperSize="9" scale="57" fitToHeight="0" pageOrder="overThenDown" orientation="landscape" verticalDpi="0" r:id="rId1"/>
  <headerFooter>
    <oddHeader>&amp;R&amp;"Monotype Corsiva,обычный"&amp;12О.В. Яковлева</oddHeader>
    <oddFooter>&amp;R&amp;"Monotype Corsiva"&amp;12https://vk.com/travel_posobiya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0DB22-67CD-45B8-8FBB-2FBF3A3B9952}">
  <sheetPr codeName="Лист6"/>
  <dimension ref="A1:I37"/>
  <sheetViews>
    <sheetView view="pageLayout" topLeftCell="A16" zoomScaleNormal="100" workbookViewId="0">
      <selection activeCell="B4" sqref="B4:H4"/>
    </sheetView>
  </sheetViews>
  <sheetFormatPr defaultRowHeight="14.5" x14ac:dyDescent="0.35"/>
  <cols>
    <col min="1" max="1" width="10.453125" customWidth="1"/>
    <col min="8" max="8" width="13.1796875" customWidth="1"/>
  </cols>
  <sheetData>
    <row r="1" spans="1:9" ht="15" x14ac:dyDescent="0.35">
      <c r="A1" s="139"/>
      <c r="B1" s="179" t="s">
        <v>345</v>
      </c>
      <c r="C1" s="179"/>
      <c r="D1" s="179"/>
      <c r="E1" s="179"/>
      <c r="F1" s="179"/>
      <c r="G1" s="179"/>
      <c r="H1" s="179"/>
      <c r="I1" s="140"/>
    </row>
    <row r="2" spans="1:9" x14ac:dyDescent="0.35">
      <c r="A2" s="139"/>
      <c r="B2" s="180" t="s">
        <v>346</v>
      </c>
      <c r="C2" s="180"/>
      <c r="D2" s="180"/>
      <c r="E2" s="180"/>
      <c r="F2" s="180"/>
      <c r="G2" s="180"/>
      <c r="H2" s="180"/>
      <c r="I2" s="180"/>
    </row>
    <row r="3" spans="1:9" x14ac:dyDescent="0.35">
      <c r="A3" s="139"/>
      <c r="B3" s="141"/>
      <c r="C3" s="141"/>
      <c r="D3" s="141"/>
      <c r="E3" s="141"/>
      <c r="F3" s="141"/>
      <c r="G3" s="141"/>
      <c r="H3" s="141"/>
      <c r="I3" s="141"/>
    </row>
    <row r="4" spans="1:9" ht="21" x14ac:dyDescent="0.35">
      <c r="A4" s="142" t="s">
        <v>347</v>
      </c>
      <c r="B4" s="181" t="s">
        <v>348</v>
      </c>
      <c r="C4" s="181"/>
      <c r="D4" s="181"/>
      <c r="E4" s="181"/>
      <c r="F4" s="181"/>
      <c r="G4" s="181"/>
      <c r="H4" s="181"/>
      <c r="I4" s="143"/>
    </row>
    <row r="5" spans="1:9" ht="15.5" x14ac:dyDescent="0.35">
      <c r="A5" s="182" t="s">
        <v>366</v>
      </c>
      <c r="B5" s="182"/>
      <c r="C5" s="182"/>
      <c r="D5" s="182"/>
      <c r="E5" s="182"/>
      <c r="F5" s="182"/>
      <c r="G5" s="182"/>
      <c r="H5" s="182"/>
      <c r="I5" s="182"/>
    </row>
    <row r="6" spans="1:9" ht="15.5" x14ac:dyDescent="0.35">
      <c r="A6" s="184" t="s">
        <v>367</v>
      </c>
      <c r="B6" s="185" t="s">
        <v>368</v>
      </c>
      <c r="C6" s="185"/>
      <c r="D6" s="185"/>
      <c r="E6" s="185"/>
      <c r="F6" s="185"/>
      <c r="G6" s="185"/>
      <c r="H6" s="185"/>
      <c r="I6" s="148"/>
    </row>
    <row r="7" spans="1:9" ht="11.25" customHeight="1" x14ac:dyDescent="0.35">
      <c r="A7" s="184"/>
      <c r="B7" s="185"/>
      <c r="C7" s="185"/>
      <c r="D7" s="185"/>
      <c r="E7" s="185"/>
      <c r="F7" s="185"/>
      <c r="G7" s="185"/>
      <c r="H7" s="185"/>
      <c r="I7" s="148"/>
    </row>
    <row r="8" spans="1:9" ht="15.5" x14ac:dyDescent="0.35">
      <c r="A8" s="184" t="s">
        <v>367</v>
      </c>
      <c r="B8" s="185" t="s">
        <v>369</v>
      </c>
      <c r="C8" s="185"/>
      <c r="D8" s="185"/>
      <c r="E8" s="185"/>
      <c r="F8" s="185"/>
      <c r="G8" s="185"/>
      <c r="H8" s="185"/>
      <c r="I8" s="148"/>
    </row>
    <row r="9" spans="1:9" ht="15.5" x14ac:dyDescent="0.35">
      <c r="A9" s="184"/>
      <c r="B9" s="185"/>
      <c r="C9" s="185"/>
      <c r="D9" s="185"/>
      <c r="E9" s="185"/>
      <c r="F9" s="185"/>
      <c r="G9" s="185"/>
      <c r="H9" s="185"/>
      <c r="I9" s="148"/>
    </row>
    <row r="10" spans="1:9" ht="15.5" x14ac:dyDescent="0.35">
      <c r="A10" s="144" t="s">
        <v>370</v>
      </c>
      <c r="B10" s="186" t="s">
        <v>29</v>
      </c>
      <c r="C10" s="186"/>
      <c r="D10" s="186"/>
      <c r="E10" s="186"/>
      <c r="F10" s="186"/>
      <c r="G10" s="186"/>
      <c r="H10" s="186"/>
      <c r="I10" s="149"/>
    </row>
    <row r="11" spans="1:9" ht="24" customHeight="1" x14ac:dyDescent="0.35">
      <c r="A11" s="144" t="s">
        <v>371</v>
      </c>
      <c r="B11" s="185" t="s">
        <v>35</v>
      </c>
      <c r="C11" s="185"/>
      <c r="D11" s="185"/>
      <c r="E11" s="185"/>
      <c r="F11" s="185"/>
      <c r="G11" s="185"/>
      <c r="H11" s="185"/>
      <c r="I11" s="148"/>
    </row>
    <row r="12" spans="1:9" ht="30" customHeight="1" x14ac:dyDescent="0.35">
      <c r="A12" s="144" t="s">
        <v>372</v>
      </c>
      <c r="B12" s="185" t="s">
        <v>373</v>
      </c>
      <c r="C12" s="185"/>
      <c r="D12" s="185"/>
      <c r="E12" s="185"/>
      <c r="F12" s="185"/>
      <c r="G12" s="185"/>
      <c r="H12" s="185"/>
      <c r="I12" s="148"/>
    </row>
    <row r="13" spans="1:9" ht="15.5" x14ac:dyDescent="0.35">
      <c r="A13" s="182" t="s">
        <v>361</v>
      </c>
      <c r="B13" s="182"/>
      <c r="C13" s="182"/>
      <c r="D13" s="182"/>
      <c r="E13" s="182"/>
      <c r="F13" s="182"/>
      <c r="G13" s="182"/>
      <c r="H13" s="182"/>
      <c r="I13" s="182"/>
    </row>
    <row r="14" spans="1:9" ht="36" customHeight="1" x14ac:dyDescent="0.35">
      <c r="A14" s="144" t="s">
        <v>362</v>
      </c>
      <c r="B14" s="188" t="s">
        <v>66</v>
      </c>
      <c r="C14" s="188"/>
      <c r="D14" s="188"/>
      <c r="E14" s="188"/>
      <c r="F14" s="188"/>
      <c r="G14" s="188"/>
      <c r="H14" s="188"/>
      <c r="I14" s="146"/>
    </row>
    <row r="15" spans="1:9" ht="15.5" x14ac:dyDescent="0.35">
      <c r="A15" s="144" t="s">
        <v>363</v>
      </c>
      <c r="B15" s="189" t="s">
        <v>82</v>
      </c>
      <c r="C15" s="189"/>
      <c r="D15" s="189"/>
      <c r="E15" s="189"/>
      <c r="F15" s="189"/>
      <c r="G15" s="189"/>
      <c r="H15" s="189"/>
      <c r="I15" s="145"/>
    </row>
    <row r="16" spans="1:9" ht="34.5" customHeight="1" x14ac:dyDescent="0.35">
      <c r="A16" s="144" t="s">
        <v>364</v>
      </c>
      <c r="B16" s="188" t="s">
        <v>365</v>
      </c>
      <c r="C16" s="188"/>
      <c r="D16" s="188"/>
      <c r="E16" s="188"/>
      <c r="F16" s="188"/>
      <c r="G16" s="188"/>
      <c r="H16" s="188"/>
      <c r="I16" s="146"/>
    </row>
    <row r="17" spans="1:9" ht="15.5" x14ac:dyDescent="0.35">
      <c r="A17" s="182" t="s">
        <v>349</v>
      </c>
      <c r="B17" s="182"/>
      <c r="C17" s="182"/>
      <c r="D17" s="182"/>
      <c r="E17" s="182"/>
      <c r="F17" s="182"/>
      <c r="G17" s="182"/>
      <c r="H17" s="182"/>
      <c r="I17" s="182"/>
    </row>
    <row r="18" spans="1:9" ht="15.5" x14ac:dyDescent="0.35">
      <c r="A18" s="144" t="s">
        <v>350</v>
      </c>
      <c r="B18" s="183" t="s">
        <v>110</v>
      </c>
      <c r="C18" s="183"/>
      <c r="D18" s="183"/>
      <c r="E18" s="183"/>
      <c r="F18" s="183"/>
      <c r="G18" s="183"/>
      <c r="H18" s="183"/>
      <c r="I18" s="145"/>
    </row>
    <row r="19" spans="1:9" ht="15.5" x14ac:dyDescent="0.35">
      <c r="A19" s="144" t="s">
        <v>351</v>
      </c>
      <c r="B19" s="183" t="s">
        <v>125</v>
      </c>
      <c r="C19" s="183"/>
      <c r="D19" s="183"/>
      <c r="E19" s="183"/>
      <c r="F19" s="183"/>
      <c r="G19" s="183"/>
      <c r="H19" s="183"/>
      <c r="I19" s="146"/>
    </row>
    <row r="20" spans="1:9" ht="15.5" x14ac:dyDescent="0.35">
      <c r="A20" s="144" t="s">
        <v>352</v>
      </c>
      <c r="B20" s="183" t="s">
        <v>353</v>
      </c>
      <c r="C20" s="183"/>
      <c r="D20" s="183"/>
      <c r="E20" s="183"/>
      <c r="F20" s="183"/>
      <c r="G20" s="183"/>
      <c r="H20" s="183"/>
      <c r="I20" s="146"/>
    </row>
    <row r="21" spans="1:9" ht="15.5" x14ac:dyDescent="0.35">
      <c r="A21" s="144" t="s">
        <v>354</v>
      </c>
      <c r="B21" s="183" t="s">
        <v>355</v>
      </c>
      <c r="C21" s="183"/>
      <c r="D21" s="183"/>
      <c r="E21" s="183"/>
      <c r="F21" s="183"/>
      <c r="G21" s="183"/>
      <c r="H21" s="183"/>
      <c r="I21" s="146"/>
    </row>
    <row r="22" spans="1:9" ht="15.5" x14ac:dyDescent="0.35">
      <c r="A22" s="144" t="s">
        <v>356</v>
      </c>
      <c r="B22" s="190" t="s">
        <v>167</v>
      </c>
      <c r="C22" s="190"/>
      <c r="D22" s="190"/>
      <c r="E22" s="190"/>
      <c r="F22" s="190"/>
      <c r="G22" s="190"/>
      <c r="H22" s="190"/>
      <c r="I22" s="146"/>
    </row>
    <row r="23" spans="1:9" ht="15.5" x14ac:dyDescent="0.35">
      <c r="A23" s="144" t="s">
        <v>357</v>
      </c>
      <c r="B23" s="190" t="s">
        <v>358</v>
      </c>
      <c r="C23" s="190"/>
      <c r="D23" s="190"/>
      <c r="E23" s="190"/>
      <c r="F23" s="190"/>
      <c r="G23" s="190"/>
      <c r="H23" s="190"/>
      <c r="I23" s="146"/>
    </row>
    <row r="24" spans="1:9" ht="32.25" customHeight="1" x14ac:dyDescent="0.35">
      <c r="A24" s="144" t="s">
        <v>359</v>
      </c>
      <c r="B24" s="191" t="s">
        <v>360</v>
      </c>
      <c r="C24" s="191"/>
      <c r="D24" s="191"/>
      <c r="E24" s="191"/>
      <c r="F24" s="191"/>
      <c r="G24" s="191"/>
      <c r="H24" s="191"/>
      <c r="I24" s="147"/>
    </row>
    <row r="25" spans="1:9" ht="15.5" x14ac:dyDescent="0.35">
      <c r="A25" s="182" t="s">
        <v>374</v>
      </c>
      <c r="B25" s="182"/>
      <c r="C25" s="182"/>
      <c r="D25" s="182"/>
      <c r="E25" s="182"/>
      <c r="F25" s="182"/>
      <c r="G25" s="182"/>
      <c r="H25" s="182"/>
      <c r="I25" s="182"/>
    </row>
    <row r="26" spans="1:9" ht="15.5" x14ac:dyDescent="0.35">
      <c r="A26" s="144" t="s">
        <v>375</v>
      </c>
      <c r="B26" s="192" t="s">
        <v>204</v>
      </c>
      <c r="C26" s="192"/>
      <c r="D26" s="192"/>
      <c r="E26" s="192"/>
      <c r="F26" s="192"/>
      <c r="G26" s="192"/>
      <c r="H26" s="192"/>
      <c r="I26" s="150"/>
    </row>
    <row r="27" spans="1:9" ht="15.5" x14ac:dyDescent="0.35">
      <c r="A27" s="144" t="s">
        <v>376</v>
      </c>
      <c r="B27" s="192" t="s">
        <v>212</v>
      </c>
      <c r="C27" s="192"/>
      <c r="D27" s="192"/>
      <c r="E27" s="192"/>
      <c r="F27" s="192"/>
      <c r="G27" s="192"/>
      <c r="H27" s="192"/>
      <c r="I27" s="150"/>
    </row>
    <row r="28" spans="1:9" ht="15.5" x14ac:dyDescent="0.35">
      <c r="A28" s="144" t="s">
        <v>377</v>
      </c>
      <c r="B28" s="192" t="s">
        <v>218</v>
      </c>
      <c r="C28" s="192"/>
      <c r="D28" s="192"/>
      <c r="E28" s="192"/>
      <c r="F28" s="192"/>
      <c r="G28" s="192"/>
      <c r="H28" s="192"/>
      <c r="I28" s="150"/>
    </row>
    <row r="29" spans="1:9" ht="15.5" x14ac:dyDescent="0.35">
      <c r="A29" s="144" t="s">
        <v>378</v>
      </c>
      <c r="B29" s="192" t="s">
        <v>244</v>
      </c>
      <c r="C29" s="192"/>
      <c r="D29" s="192"/>
      <c r="E29" s="192"/>
      <c r="F29" s="192"/>
      <c r="G29" s="192"/>
      <c r="H29" s="192"/>
      <c r="I29" s="150"/>
    </row>
    <row r="30" spans="1:9" ht="15.5" x14ac:dyDescent="0.35">
      <c r="A30" s="144" t="s">
        <v>379</v>
      </c>
      <c r="B30" s="187" t="s">
        <v>267</v>
      </c>
      <c r="C30" s="187"/>
      <c r="D30" s="187"/>
      <c r="E30" s="187"/>
      <c r="F30" s="187"/>
      <c r="G30" s="187"/>
      <c r="H30" s="187"/>
      <c r="I30" s="150"/>
    </row>
    <row r="31" spans="1:9" ht="33" customHeight="1" x14ac:dyDescent="0.35">
      <c r="A31" s="144" t="s">
        <v>380</v>
      </c>
      <c r="B31" s="187" t="s">
        <v>381</v>
      </c>
      <c r="C31" s="187"/>
      <c r="D31" s="187"/>
      <c r="E31" s="187"/>
      <c r="F31" s="187"/>
      <c r="G31" s="187"/>
      <c r="H31" s="187"/>
      <c r="I31" s="150"/>
    </row>
    <row r="32" spans="1:9" ht="15.5" x14ac:dyDescent="0.35">
      <c r="A32" s="182" t="s">
        <v>382</v>
      </c>
      <c r="B32" s="182"/>
      <c r="C32" s="182"/>
      <c r="D32" s="182"/>
      <c r="E32" s="182"/>
      <c r="F32" s="182"/>
      <c r="G32" s="182"/>
      <c r="H32" s="182"/>
      <c r="I32" s="182"/>
    </row>
    <row r="33" spans="1:9" ht="36" customHeight="1" x14ac:dyDescent="0.35">
      <c r="A33" s="144" t="s">
        <v>383</v>
      </c>
      <c r="B33" s="194" t="s">
        <v>384</v>
      </c>
      <c r="C33" s="194"/>
      <c r="D33" s="194"/>
      <c r="E33" s="194"/>
      <c r="F33" s="194"/>
      <c r="G33" s="194"/>
      <c r="H33" s="194"/>
      <c r="I33" s="150"/>
    </row>
    <row r="34" spans="1:9" ht="15.5" x14ac:dyDescent="0.35">
      <c r="A34" s="144" t="s">
        <v>385</v>
      </c>
      <c r="B34" s="195" t="s">
        <v>306</v>
      </c>
      <c r="C34" s="195"/>
      <c r="D34" s="195"/>
      <c r="E34" s="195"/>
      <c r="F34" s="195"/>
      <c r="G34" s="195"/>
      <c r="H34" s="195"/>
      <c r="I34" s="150"/>
    </row>
    <row r="35" spans="1:9" ht="33" customHeight="1" x14ac:dyDescent="0.35">
      <c r="A35" s="144" t="s">
        <v>386</v>
      </c>
      <c r="B35" s="195" t="s">
        <v>387</v>
      </c>
      <c r="C35" s="195"/>
      <c r="D35" s="195"/>
      <c r="E35" s="195"/>
      <c r="F35" s="195"/>
      <c r="G35" s="195"/>
      <c r="H35" s="195"/>
      <c r="I35" s="150"/>
    </row>
    <row r="36" spans="1:9" ht="15.5" x14ac:dyDescent="0.35">
      <c r="A36" s="150"/>
      <c r="B36" s="150"/>
      <c r="C36" s="150"/>
      <c r="D36" s="150"/>
      <c r="E36" s="150"/>
      <c r="F36" s="150"/>
      <c r="G36" s="150"/>
      <c r="H36" s="150"/>
      <c r="I36" s="150"/>
    </row>
    <row r="37" spans="1:9" ht="31" x14ac:dyDescent="0.35">
      <c r="A37" s="151" t="s">
        <v>388</v>
      </c>
      <c r="B37" s="193" t="s">
        <v>389</v>
      </c>
      <c r="C37" s="193"/>
      <c r="D37" s="193"/>
      <c r="E37" s="193"/>
      <c r="F37" s="193"/>
      <c r="G37" s="193"/>
      <c r="H37" s="193"/>
      <c r="I37" s="150"/>
    </row>
  </sheetData>
  <sheetProtection algorithmName="SHA-512" hashValue="bHjuf2Iu4/I43m67wZ50OQ6jJqkxNJF70fOjTN6vkADTxCmjzltllg2I/0jYnrrfBI4dkfCJvFijVikMAe7dFQ==" saltValue="uCCYl4VlLl4J8QfzTNuhIw==" spinCount="100000" sheet="1" formatCells="0" formatColumns="0" formatRows="0" insertColumns="0" insertRows="0" insertHyperlinks="0" deleteColumns="0" deleteRows="0" sort="0" autoFilter="0" pivotTables="0"/>
  <mergeCells count="35">
    <mergeCell ref="B37:H37"/>
    <mergeCell ref="B30:H30"/>
    <mergeCell ref="A32:I32"/>
    <mergeCell ref="B33:H33"/>
    <mergeCell ref="B34:H34"/>
    <mergeCell ref="B35:H35"/>
    <mergeCell ref="B20:H20"/>
    <mergeCell ref="B21:H21"/>
    <mergeCell ref="A13:I13"/>
    <mergeCell ref="B19:H19"/>
    <mergeCell ref="B31:H31"/>
    <mergeCell ref="A25:I25"/>
    <mergeCell ref="B14:H14"/>
    <mergeCell ref="B15:H15"/>
    <mergeCell ref="B16:H16"/>
    <mergeCell ref="B22:H22"/>
    <mergeCell ref="B23:H23"/>
    <mergeCell ref="B24:H24"/>
    <mergeCell ref="B26:H26"/>
    <mergeCell ref="B27:H27"/>
    <mergeCell ref="B28:H28"/>
    <mergeCell ref="B29:H29"/>
    <mergeCell ref="B1:H1"/>
    <mergeCell ref="B2:I2"/>
    <mergeCell ref="B4:H4"/>
    <mergeCell ref="A17:I17"/>
    <mergeCell ref="B18:H18"/>
    <mergeCell ref="A5:I5"/>
    <mergeCell ref="A6:A7"/>
    <mergeCell ref="B6:H7"/>
    <mergeCell ref="A8:A9"/>
    <mergeCell ref="B8:H9"/>
    <mergeCell ref="B10:H10"/>
    <mergeCell ref="B11:H11"/>
    <mergeCell ref="B12:H12"/>
  </mergeCells>
  <hyperlinks>
    <hyperlink ref="B6" location="'СК-1'!A1" display="'СК-1'!A1" xr:uid="{CCF2041B-CB5C-4A37-AFC8-3A1336A924EF}"/>
    <hyperlink ref="B10" location="'СК-2'!A1" display="'СК-2'!A1" xr:uid="{3E7BDF5D-9CBB-4ED6-897D-BD575BDC0354}"/>
    <hyperlink ref="B8" location="'СК-1'!A1" display="'СК-1'!A1" xr:uid="{825C2304-F4C6-444B-9248-07D49AC47E53}"/>
    <hyperlink ref="B11" location="'СК-3'!A1" display="'СК-3'!A1" xr:uid="{85E8C659-A8DD-4D93-B0CE-4EDE1BBA7CD9}"/>
    <hyperlink ref="B12" location="'ИТОГ СК'!A1" display="'ИТОГ СК'!A1" xr:uid="{53CB8532-B3B4-45A1-9AAD-B09C7AE1DD63}"/>
    <hyperlink ref="B14" location="'ПР-1'!A1" display="'ПР-1'!A1" xr:uid="{0D016212-7981-4403-A4CD-7C64DC8591C4}"/>
    <hyperlink ref="B15" location="'ПР-2'!A1" display="'ПР-2'!A1" xr:uid="{BBB08AA8-5285-49D1-93A1-F23B56CCFD06}"/>
    <hyperlink ref="B16" location="'ИТОГ ПР'!A1" display="'ИТОГ ПР'!A1" xr:uid="{CE95CC11-9D9F-4A16-83C8-5FE459996643}"/>
    <hyperlink ref="B18" location="'РР-1'!A1" display="'РР-1'!A1" xr:uid="{B4C27F83-61EC-42A5-91FB-BE7638E54CA1}"/>
    <hyperlink ref="B19" location="'РР-2'!A1" display="'РР-2'!A1" xr:uid="{B475D4F0-B243-4D30-AC0A-C61C712FDE12}"/>
    <hyperlink ref="B21" location="'РР-3'!A1" display="'РР-3'!A1" xr:uid="{FFB87B7D-F26F-4774-B9D7-3D9762C5279D}"/>
    <hyperlink ref="B24" location="'ИТОГ РР'!A1" display="'ИТОГ РР'!A1" xr:uid="{067E4496-6E45-4F35-88AD-9785EFFA4D49}"/>
    <hyperlink ref="B26" location="'ХЭ-1'!A1" display="'ХЭ-1'!A1" xr:uid="{3AA1C9E5-6C3B-4701-94DF-B51904D57092}"/>
    <hyperlink ref="B27" location="'ХЭ-2'!A1" display="'ХЭ-2'!A1" xr:uid="{E041C33B-F7A3-43A9-A741-DF275AF75271}"/>
    <hyperlink ref="B28" location="'ХЭ-3'!A1" display="'ХЭ-3'!A1" xr:uid="{DA38BEAC-0A10-4E60-9487-EDF797729364}"/>
    <hyperlink ref="B29" location="'ХЭ-4'!A1" display="'ХЭ-4'!A1" xr:uid="{DD05A262-A02E-4DC1-91D4-C08211F8698F}"/>
    <hyperlink ref="B30" location="'ХЭ-5'!A1" display="'ХЭ-5'!A1" xr:uid="{124CF3EB-77F9-4F02-9EFF-0241228F62DD}"/>
    <hyperlink ref="B31" location="'ИТОГ ХЭ'!A1" display="'ИТОГ ХЭ'!A1" xr:uid="{8D5292ED-1327-444C-B497-3CBD357F5E28}"/>
    <hyperlink ref="B33" location="'ФР-1'!A1" display="'ФР-1'!A1" xr:uid="{695D4AC0-09D1-4F6A-9F99-095AA2C01D31}"/>
    <hyperlink ref="B34" location="'ФР-2'!A1" display="'ФР-2'!A1" xr:uid="{ED25AC09-6959-4523-9DD0-29F9D81CF96C}"/>
    <hyperlink ref="B35" location="'ИТОГ ФР'!A1" display="'ИТОГ ФР'!A1" xr:uid="{E9F523E0-D77B-4D7D-B279-BDE99704D965}"/>
    <hyperlink ref="B37" location="'ОБЩИЙ ИТОГ'!A1" display="'ОБЩИЙ ИТОГ'!A1" xr:uid="{814E6083-747C-4F49-A242-8FD91CCE6429}"/>
    <hyperlink ref="B20" location="'РР-2'!A1" display="'РР-2'!A1" xr:uid="{773698A7-4DF4-4162-9554-B8A1B28B21ED}"/>
    <hyperlink ref="B18:H18" location="'РР-1'!A1" display="НАПРАВЛЕНИЕ I. ФОРМИРОВАНИЕ СЛОВАРЯ" xr:uid="{37CD1CFD-4FF0-4056-8C5E-129EFC48F2CA}"/>
    <hyperlink ref="B19:H19" location="'РР-2'!A1" display="НАПРАВЛЕНИЕ 2. ЗВУКОВАЯ КУЛЬТУРА РЕЧИ. " xr:uid="{FEFBF128-8BD0-4900-BAC4-BC209B841E51}"/>
    <hyperlink ref="B20:H20" location="'РР-3'!A1" display="НАПРАВЛЕНИЕ 3. ГРАММАТИЧЕСКИЙ СТРОЙ РЕЧИ." xr:uid="{B205FBF1-BF65-44E7-9525-E587DA0E8F15}"/>
    <hyperlink ref="B21:H21" location="'РР-4'!A1" display="НАПРАВЛЕНИЕ 4. СВЯЗНАЯ РЕЧЬ. ИНТЕРЕС К ХУДОЖЕСТВЕННОЙ ЛИТЕРАТУРЕ" xr:uid="{FEFADDC8-1740-4C37-89C8-CFFE90758610}"/>
    <hyperlink ref="B24:H24" location="'ИТОГ РР'!A1" display="Обобщение результатов педагогической диагностики по направлениям ОО &quot;Речевое развитие&quot;" xr:uid="{9E6C3765-45A4-4E83-B0A2-AF56526E0C36}"/>
    <hyperlink ref="B4:H4" location="ТИТУЛ!A1" display="ТИТУЛЬНЫЙ ЛИСТ" xr:uid="{1EF18A82-F0BE-4D1B-B019-3D59899D4F55}"/>
    <hyperlink ref="B22" location="'РР-3'!A1" display="'РР-3'!A1" xr:uid="{B4750A21-17F4-4F5B-A85A-0144817F0FF3}"/>
    <hyperlink ref="B22:H22" location="'РР-5'!A1" display="НАПРАВЛЕНИЕ 5. ПОДГОТОВКА К ОБУЧЕНИЮ ГРАМОТЕ" xr:uid="{9E22FB20-B9D4-424D-B1AD-008840CF449B}"/>
    <hyperlink ref="B23" location="'РР-3'!A1" display="'РР-3'!A1" xr:uid="{EBFD29A0-753E-4FA1-ADD5-EDC193B884B6}"/>
    <hyperlink ref="B23:H23" location="'РР-6'!A1" display="НАПРАВЛЕНИЕ 6. ИНТЕРЕС К  ХУДОЖЕСТВЕННОЙ ЛИТЕРАТУРЕ" xr:uid="{DB7A8857-B206-432F-A675-4CAD6D4F1548}"/>
  </hyperlinks>
  <pageMargins left="0.7" right="0.53125" top="0.75" bottom="0.75" header="0.3" footer="0.3"/>
  <pageSetup paperSize="9" orientation="portrait" verticalDpi="0" r:id="rId1"/>
  <headerFooter>
    <oddHeader>&amp;R&amp;"Monotype Corsiva"&amp;12О.В. Яковлева&amp;L&amp;"Monotype Corsiva"&amp;12Диагностика индивидуального развития детей  6-7 лет</oddHeader>
    <oddFooter>&amp;R&amp;"Monotype Corsiva"&amp;12https://vk.com/travel_posobiya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CFD34-F5BF-4FB0-9AA9-9EB3F583CF54}">
  <sheetPr codeName="Лист27">
    <tabColor rgb="FFFFFF00"/>
    <pageSetUpPr fitToPage="1"/>
  </sheetPr>
  <dimension ref="A1:V55"/>
  <sheetViews>
    <sheetView view="pageLayout" zoomScale="55" zoomScaleNormal="55" zoomScalePageLayoutView="55" workbookViewId="0">
      <selection activeCell="C6" sqref="C6:T29"/>
    </sheetView>
  </sheetViews>
  <sheetFormatPr defaultRowHeight="14.5" x14ac:dyDescent="0.35"/>
  <cols>
    <col min="2" max="2" width="27.1796875" customWidth="1"/>
  </cols>
  <sheetData>
    <row r="1" spans="1:22" ht="17.5" x14ac:dyDescent="0.35">
      <c r="A1" s="97" t="s">
        <v>218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28" t="s">
        <v>390</v>
      </c>
      <c r="Q1" s="228"/>
      <c r="R1" s="1"/>
      <c r="S1" s="1"/>
      <c r="T1" s="1"/>
      <c r="U1" s="1"/>
      <c r="V1" s="1"/>
    </row>
    <row r="2" spans="1:22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6" thickBot="1" x14ac:dyDescent="0.4">
      <c r="A3" s="202" t="s">
        <v>2</v>
      </c>
      <c r="B3" s="202" t="s">
        <v>3</v>
      </c>
      <c r="C3" s="289" t="s">
        <v>222</v>
      </c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89" t="s">
        <v>223</v>
      </c>
      <c r="P3" s="290"/>
      <c r="Q3" s="290"/>
      <c r="R3" s="290"/>
      <c r="S3" s="290"/>
      <c r="T3" s="290"/>
      <c r="U3" s="217" t="s">
        <v>10</v>
      </c>
      <c r="V3" s="217"/>
    </row>
    <row r="4" spans="1:22" ht="144.75" customHeight="1" thickBot="1" x14ac:dyDescent="0.4">
      <c r="A4" s="203"/>
      <c r="B4" s="203"/>
      <c r="C4" s="199" t="s">
        <v>235</v>
      </c>
      <c r="D4" s="200"/>
      <c r="E4" s="199" t="s">
        <v>236</v>
      </c>
      <c r="F4" s="200"/>
      <c r="G4" s="199" t="s">
        <v>237</v>
      </c>
      <c r="H4" s="200"/>
      <c r="I4" s="199" t="s">
        <v>238</v>
      </c>
      <c r="J4" s="200"/>
      <c r="K4" s="199" t="s">
        <v>239</v>
      </c>
      <c r="L4" s="200"/>
      <c r="M4" s="199" t="s">
        <v>240</v>
      </c>
      <c r="N4" s="200"/>
      <c r="O4" s="199" t="s">
        <v>241</v>
      </c>
      <c r="P4" s="200"/>
      <c r="Q4" s="199" t="s">
        <v>242</v>
      </c>
      <c r="R4" s="200"/>
      <c r="S4" s="199" t="s">
        <v>243</v>
      </c>
      <c r="T4" s="200"/>
      <c r="U4" s="217"/>
      <c r="V4" s="217"/>
    </row>
    <row r="5" spans="1:22" ht="16" thickBot="1" x14ac:dyDescent="0.4">
      <c r="A5" s="204"/>
      <c r="B5" s="204"/>
      <c r="C5" s="22" t="s">
        <v>15</v>
      </c>
      <c r="D5" s="22" t="s">
        <v>16</v>
      </c>
      <c r="E5" s="22" t="s">
        <v>15</v>
      </c>
      <c r="F5" s="22" t="s">
        <v>16</v>
      </c>
      <c r="G5" s="22" t="s">
        <v>15</v>
      </c>
      <c r="H5" s="22" t="s">
        <v>16</v>
      </c>
      <c r="I5" s="22" t="s">
        <v>15</v>
      </c>
      <c r="J5" s="22" t="s">
        <v>16</v>
      </c>
      <c r="K5" s="22" t="s">
        <v>15</v>
      </c>
      <c r="L5" s="22" t="s">
        <v>16</v>
      </c>
      <c r="M5" s="22" t="s">
        <v>15</v>
      </c>
      <c r="N5" s="22" t="s">
        <v>16</v>
      </c>
      <c r="O5" s="22" t="s">
        <v>15</v>
      </c>
      <c r="P5" s="22" t="s">
        <v>16</v>
      </c>
      <c r="Q5" s="22" t="s">
        <v>15</v>
      </c>
      <c r="R5" s="22" t="s">
        <v>16</v>
      </c>
      <c r="S5" s="22" t="s">
        <v>15</v>
      </c>
      <c r="T5" s="22" t="s">
        <v>16</v>
      </c>
      <c r="U5" s="43" t="s">
        <v>15</v>
      </c>
      <c r="V5" s="43" t="s">
        <v>16</v>
      </c>
    </row>
    <row r="6" spans="1:22" ht="16" thickBot="1" x14ac:dyDescent="0.4">
      <c r="A6" s="23">
        <v>1</v>
      </c>
      <c r="B6" s="24" t="s">
        <v>17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44">
        <f>('ХЭ-3'!C6+'ХЭ-3'!E6+'ХЭ-3'!G6+'ХЭ-3'!I6+'ХЭ-3'!K6+'ХЭ-3'!M6+'ХЭ-3'!O6+'ХЭ-3'!Q6+'ХЭ-3'!S6+'ХЭ-3'!U6+'ХЭ-3'!W6+C6+E6+G6+I6+K6+M6+O6+Q6+S6)/20</f>
        <v>0</v>
      </c>
      <c r="V6" s="44">
        <f>('ХЭ-3'!D6+'ХЭ-3'!F6+'ХЭ-3'!H6+'ХЭ-3'!J6+'ХЭ-3'!L6+'ХЭ-3'!N6+'ХЭ-3'!P6+'ХЭ-3'!R6+'ХЭ-3'!T6+'ХЭ-3'!V6+'ХЭ-3'!X6+D6+F6+H6+J6+L6+N6+P6+R6+T6)/20</f>
        <v>0</v>
      </c>
    </row>
    <row r="7" spans="1:22" ht="16" thickBot="1" x14ac:dyDescent="0.4">
      <c r="A7" s="23">
        <v>2</v>
      </c>
      <c r="B7" s="24" t="s">
        <v>18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44">
        <f>('ХЭ-3'!C7+'ХЭ-3'!E7+'ХЭ-3'!G7+'ХЭ-3'!I7+'ХЭ-3'!K7+'ХЭ-3'!M7+'ХЭ-3'!O7+'ХЭ-3'!Q7+'ХЭ-3'!S7+'ХЭ-3'!U7+'ХЭ-3'!W7+C7+E7+G7+I7+K7+M7+O7+Q7+S7)/20</f>
        <v>0</v>
      </c>
      <c r="V7" s="44">
        <f>('ХЭ-3'!D7+'ХЭ-3'!F7+'ХЭ-3'!H7+'ХЭ-3'!J7+'ХЭ-3'!L7+'ХЭ-3'!N7+'ХЭ-3'!P7+'ХЭ-3'!R7+'ХЭ-3'!T7+'ХЭ-3'!V7+'ХЭ-3'!X7+D7+F7+H7+J7+L7+N7+P7+R7+T7)/20</f>
        <v>0</v>
      </c>
    </row>
    <row r="8" spans="1:22" ht="17.25" customHeight="1" thickBot="1" x14ac:dyDescent="0.4">
      <c r="A8" s="23">
        <v>3</v>
      </c>
      <c r="B8" s="24" t="s">
        <v>19</v>
      </c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44">
        <f>('ХЭ-3'!C8+'ХЭ-3'!E8+'ХЭ-3'!G8+'ХЭ-3'!I8+'ХЭ-3'!K8+'ХЭ-3'!M8+'ХЭ-3'!O8+'ХЭ-3'!Q8+'ХЭ-3'!S8+'ХЭ-3'!U8+'ХЭ-3'!W8+C8+E8+G8+I8+K8+M8+O8+Q8+S8)/20</f>
        <v>0</v>
      </c>
      <c r="V8" s="44">
        <f>('ХЭ-3'!D8+'ХЭ-3'!F8+'ХЭ-3'!H8+'ХЭ-3'!J8+'ХЭ-3'!L8+'ХЭ-3'!N8+'ХЭ-3'!P8+'ХЭ-3'!R8+'ХЭ-3'!T8+'ХЭ-3'!V8+'ХЭ-3'!X8+D8+F8+H8+J8+L8+N8+P8+R8+T8)/20</f>
        <v>0</v>
      </c>
    </row>
    <row r="9" spans="1:22" ht="16" thickBot="1" x14ac:dyDescent="0.4">
      <c r="A9" s="23">
        <v>4</v>
      </c>
      <c r="B9" s="24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44">
        <f>('ХЭ-3'!C9+'ХЭ-3'!E9+'ХЭ-3'!G9+'ХЭ-3'!I9+'ХЭ-3'!K9+'ХЭ-3'!M9+'ХЭ-3'!O9+'ХЭ-3'!Q9+'ХЭ-3'!S9+'ХЭ-3'!U9+'ХЭ-3'!W9+C9+E9+G9+I9+K9+M9+O9+Q9+S9)/20</f>
        <v>0</v>
      </c>
      <c r="V9" s="44">
        <f>('ХЭ-3'!D9+'ХЭ-3'!F9+'ХЭ-3'!H9+'ХЭ-3'!J9+'ХЭ-3'!L9+'ХЭ-3'!N9+'ХЭ-3'!P9+'ХЭ-3'!R9+'ХЭ-3'!T9+'ХЭ-3'!V9+'ХЭ-3'!X9+D9+F9+H9+J9+L9+N9+P9+R9+T9)/20</f>
        <v>0</v>
      </c>
    </row>
    <row r="10" spans="1:22" ht="16" thickBot="1" x14ac:dyDescent="0.4">
      <c r="A10" s="23">
        <v>5</v>
      </c>
      <c r="B10" s="24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44">
        <f>('ХЭ-3'!C10+'ХЭ-3'!E10+'ХЭ-3'!G10+'ХЭ-3'!I10+'ХЭ-3'!K10+'ХЭ-3'!M10+'ХЭ-3'!O10+'ХЭ-3'!Q10+'ХЭ-3'!S10+'ХЭ-3'!U10+'ХЭ-3'!W10+C10+E10+G10+I10+K10+M10+O10+Q10+S10)/20</f>
        <v>0</v>
      </c>
      <c r="V10" s="44">
        <f>('ХЭ-3'!D10+'ХЭ-3'!F10+'ХЭ-3'!H10+'ХЭ-3'!J10+'ХЭ-3'!L10+'ХЭ-3'!N10+'ХЭ-3'!P10+'ХЭ-3'!R10+'ХЭ-3'!T10+'ХЭ-3'!V10+'ХЭ-3'!X10+D10+F10+H10+J10+L10+N10+P10+R10+T10)/20</f>
        <v>0</v>
      </c>
    </row>
    <row r="11" spans="1:22" ht="16" thickBot="1" x14ac:dyDescent="0.4">
      <c r="A11" s="23">
        <v>6</v>
      </c>
      <c r="B11" s="24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44">
        <f>('ХЭ-3'!C11+'ХЭ-3'!E11+'ХЭ-3'!G11+'ХЭ-3'!I11+'ХЭ-3'!K11+'ХЭ-3'!M11+'ХЭ-3'!O11+'ХЭ-3'!Q11+'ХЭ-3'!S11+'ХЭ-3'!U11+'ХЭ-3'!W11+C11+E11+G11+I11+K11+M11+O11+Q11+S11)/20</f>
        <v>0</v>
      </c>
      <c r="V11" s="44">
        <f>('ХЭ-3'!D11+'ХЭ-3'!F11+'ХЭ-3'!H11+'ХЭ-3'!J11+'ХЭ-3'!L11+'ХЭ-3'!N11+'ХЭ-3'!P11+'ХЭ-3'!R11+'ХЭ-3'!T11+'ХЭ-3'!V11+'ХЭ-3'!X11+D11+F11+H11+J11+L11+N11+P11+R11+T11)/20</f>
        <v>0</v>
      </c>
    </row>
    <row r="12" spans="1:22" ht="16" thickBot="1" x14ac:dyDescent="0.4">
      <c r="A12" s="23">
        <v>7</v>
      </c>
      <c r="B12" s="24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44">
        <f>('ХЭ-3'!C12+'ХЭ-3'!E12+'ХЭ-3'!G12+'ХЭ-3'!I12+'ХЭ-3'!K12+'ХЭ-3'!M12+'ХЭ-3'!O12+'ХЭ-3'!Q12+'ХЭ-3'!S12+'ХЭ-3'!U12+'ХЭ-3'!W12+C12+E12+G12+I12+K12+M12+O12+Q12+S12)/20</f>
        <v>0</v>
      </c>
      <c r="V12" s="44">
        <f>('ХЭ-3'!D12+'ХЭ-3'!F12+'ХЭ-3'!H12+'ХЭ-3'!J12+'ХЭ-3'!L12+'ХЭ-3'!N12+'ХЭ-3'!P12+'ХЭ-3'!R12+'ХЭ-3'!T12+'ХЭ-3'!V12+'ХЭ-3'!X12+D12+F12+H12+J12+L12+N12+P12+R12+T12)/20</f>
        <v>0</v>
      </c>
    </row>
    <row r="13" spans="1:22" ht="16" thickBot="1" x14ac:dyDescent="0.4">
      <c r="A13" s="23">
        <v>8</v>
      </c>
      <c r="B13" s="24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44">
        <f>('ХЭ-3'!C13+'ХЭ-3'!E13+'ХЭ-3'!G13+'ХЭ-3'!I13+'ХЭ-3'!K13+'ХЭ-3'!M13+'ХЭ-3'!O13+'ХЭ-3'!Q13+'ХЭ-3'!S13+'ХЭ-3'!U13+'ХЭ-3'!W13+C13+E13+G13+I13+K13+M13+O13+Q13+S13)/20</f>
        <v>0</v>
      </c>
      <c r="V13" s="44">
        <f>('ХЭ-3'!D13+'ХЭ-3'!F13+'ХЭ-3'!H13+'ХЭ-3'!J13+'ХЭ-3'!L13+'ХЭ-3'!N13+'ХЭ-3'!P13+'ХЭ-3'!R13+'ХЭ-3'!T13+'ХЭ-3'!V13+'ХЭ-3'!X13+D13+F13+H13+J13+L13+N13+P13+R13+T13)/20</f>
        <v>0</v>
      </c>
    </row>
    <row r="14" spans="1:22" ht="16" thickBot="1" x14ac:dyDescent="0.4">
      <c r="A14" s="23">
        <v>9</v>
      </c>
      <c r="B14" s="24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44">
        <f>('ХЭ-3'!C14+'ХЭ-3'!E14+'ХЭ-3'!G14+'ХЭ-3'!I14+'ХЭ-3'!K14+'ХЭ-3'!M14+'ХЭ-3'!O14+'ХЭ-3'!Q14+'ХЭ-3'!S14+'ХЭ-3'!U14+'ХЭ-3'!W14+C14+E14+G14+I14+K14+M14+O14+Q14+S14)/20</f>
        <v>0</v>
      </c>
      <c r="V14" s="44">
        <f>('ХЭ-3'!D14+'ХЭ-3'!F14+'ХЭ-3'!H14+'ХЭ-3'!J14+'ХЭ-3'!L14+'ХЭ-3'!N14+'ХЭ-3'!P14+'ХЭ-3'!R14+'ХЭ-3'!T14+'ХЭ-3'!V14+'ХЭ-3'!X14+D14+F14+H14+J14+L14+N14+P14+R14+T14)/20</f>
        <v>0</v>
      </c>
    </row>
    <row r="15" spans="1:22" ht="16" thickBot="1" x14ac:dyDescent="0.4">
      <c r="A15" s="23">
        <v>10</v>
      </c>
      <c r="B15" s="24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44">
        <f>('ХЭ-3'!C15+'ХЭ-3'!E15+'ХЭ-3'!G15+'ХЭ-3'!I15+'ХЭ-3'!K15+'ХЭ-3'!M15+'ХЭ-3'!O15+'ХЭ-3'!Q15+'ХЭ-3'!S15+'ХЭ-3'!U15+'ХЭ-3'!W15+C15+E15+G15+I15+K15+M15+O15+Q15+S15)/20</f>
        <v>0</v>
      </c>
      <c r="V15" s="44">
        <f>('ХЭ-3'!D15+'ХЭ-3'!F15+'ХЭ-3'!H15+'ХЭ-3'!J15+'ХЭ-3'!L15+'ХЭ-3'!N15+'ХЭ-3'!P15+'ХЭ-3'!R15+'ХЭ-3'!T15+'ХЭ-3'!V15+'ХЭ-3'!X15+D15+F15+H15+J15+L15+N15+P15+R15+T15)/20</f>
        <v>0</v>
      </c>
    </row>
    <row r="16" spans="1:22" ht="16" thickBot="1" x14ac:dyDescent="0.4">
      <c r="A16" s="23">
        <v>11</v>
      </c>
      <c r="B16" s="24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44">
        <f>('ХЭ-3'!C16+'ХЭ-3'!E16+'ХЭ-3'!G16+'ХЭ-3'!I16+'ХЭ-3'!K16+'ХЭ-3'!M16+'ХЭ-3'!O16+'ХЭ-3'!Q16+'ХЭ-3'!S16+'ХЭ-3'!U16+'ХЭ-3'!W16+C16+E16+G16+I16+K16+M16+O16+Q16+S16)/20</f>
        <v>0</v>
      </c>
      <c r="V16" s="44">
        <f>('ХЭ-3'!D16+'ХЭ-3'!F16+'ХЭ-3'!H16+'ХЭ-3'!J16+'ХЭ-3'!L16+'ХЭ-3'!N16+'ХЭ-3'!P16+'ХЭ-3'!R16+'ХЭ-3'!T16+'ХЭ-3'!V16+'ХЭ-3'!X16+D16+F16+H16+J16+L16+N16+P16+R16+T16)/20</f>
        <v>0</v>
      </c>
    </row>
    <row r="17" spans="1:22" ht="16" thickBot="1" x14ac:dyDescent="0.4">
      <c r="A17" s="23">
        <v>12</v>
      </c>
      <c r="B17" s="24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44">
        <f>('ХЭ-3'!C17+'ХЭ-3'!E17+'ХЭ-3'!G17+'ХЭ-3'!I17+'ХЭ-3'!K17+'ХЭ-3'!M17+'ХЭ-3'!O17+'ХЭ-3'!Q17+'ХЭ-3'!S17+'ХЭ-3'!U17+'ХЭ-3'!W17+C17+E17+G17+I17+K17+M17+O17+Q17+S17)/20</f>
        <v>0</v>
      </c>
      <c r="V17" s="44">
        <f>('ХЭ-3'!D17+'ХЭ-3'!F17+'ХЭ-3'!H17+'ХЭ-3'!J17+'ХЭ-3'!L17+'ХЭ-3'!N17+'ХЭ-3'!P17+'ХЭ-3'!R17+'ХЭ-3'!T17+'ХЭ-3'!V17+'ХЭ-3'!X17+D17+F17+H17+J17+L17+N17+P17+R17+T17)/20</f>
        <v>0</v>
      </c>
    </row>
    <row r="18" spans="1:22" ht="16" thickBot="1" x14ac:dyDescent="0.4">
      <c r="A18" s="23">
        <v>13</v>
      </c>
      <c r="B18" s="24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44">
        <f>('ХЭ-3'!C18+'ХЭ-3'!E18+'ХЭ-3'!G18+'ХЭ-3'!I18+'ХЭ-3'!K18+'ХЭ-3'!M18+'ХЭ-3'!O18+'ХЭ-3'!Q18+'ХЭ-3'!S18+'ХЭ-3'!U18+'ХЭ-3'!W18+C18+E18+G18+I18+K18+M18+O18+Q18+S18)/20</f>
        <v>0</v>
      </c>
      <c r="V18" s="44">
        <f>('ХЭ-3'!D18+'ХЭ-3'!F18+'ХЭ-3'!H18+'ХЭ-3'!J18+'ХЭ-3'!L18+'ХЭ-3'!N18+'ХЭ-3'!P18+'ХЭ-3'!R18+'ХЭ-3'!T18+'ХЭ-3'!V18+'ХЭ-3'!X18+D18+F18+H18+J18+L18+N18+P18+R18+T18)/20</f>
        <v>0</v>
      </c>
    </row>
    <row r="19" spans="1:22" ht="16" thickBot="1" x14ac:dyDescent="0.4">
      <c r="A19" s="23">
        <v>14</v>
      </c>
      <c r="B19" s="24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44">
        <f>('ХЭ-3'!C19+'ХЭ-3'!E19+'ХЭ-3'!G19+'ХЭ-3'!I19+'ХЭ-3'!K19+'ХЭ-3'!M19+'ХЭ-3'!O19+'ХЭ-3'!Q19+'ХЭ-3'!S19+'ХЭ-3'!U19+'ХЭ-3'!W19+C19+E19+G19+I19+K19+M19+O19+Q19+S19)/20</f>
        <v>0</v>
      </c>
      <c r="V19" s="44">
        <f>('ХЭ-3'!D19+'ХЭ-3'!F19+'ХЭ-3'!H19+'ХЭ-3'!J19+'ХЭ-3'!L19+'ХЭ-3'!N19+'ХЭ-3'!P19+'ХЭ-3'!R19+'ХЭ-3'!T19+'ХЭ-3'!V19+'ХЭ-3'!X19+D19+F19+H19+J19+L19+N19+P19+R19+T19)/20</f>
        <v>0</v>
      </c>
    </row>
    <row r="20" spans="1:22" ht="16" thickBot="1" x14ac:dyDescent="0.4">
      <c r="A20" s="23">
        <v>15</v>
      </c>
      <c r="B20" s="24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44">
        <f>('ХЭ-3'!C20+'ХЭ-3'!E20+'ХЭ-3'!G20+'ХЭ-3'!I20+'ХЭ-3'!K20+'ХЭ-3'!M20+'ХЭ-3'!O20+'ХЭ-3'!Q20+'ХЭ-3'!S20+'ХЭ-3'!U20+'ХЭ-3'!W20+C20+E20+G20+I20+K20+M20+O20+Q20+S20)/20</f>
        <v>0</v>
      </c>
      <c r="V20" s="44">
        <f>('ХЭ-3'!D20+'ХЭ-3'!F20+'ХЭ-3'!H20+'ХЭ-3'!J20+'ХЭ-3'!L20+'ХЭ-3'!N20+'ХЭ-3'!P20+'ХЭ-3'!R20+'ХЭ-3'!T20+'ХЭ-3'!V20+'ХЭ-3'!X20+D20+F20+H20+J20+L20+N20+P20+R20+T20)/20</f>
        <v>0</v>
      </c>
    </row>
    <row r="21" spans="1:22" ht="16" thickBot="1" x14ac:dyDescent="0.4">
      <c r="A21" s="23">
        <v>16</v>
      </c>
      <c r="B21" s="24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44">
        <f>('ХЭ-3'!C21+'ХЭ-3'!E21+'ХЭ-3'!G21+'ХЭ-3'!I21+'ХЭ-3'!K21+'ХЭ-3'!M21+'ХЭ-3'!O21+'ХЭ-3'!Q21+'ХЭ-3'!S21+'ХЭ-3'!U21+'ХЭ-3'!W21+C21+E21+G21+I21+K21+M21+O21+Q21+S21)/20</f>
        <v>0</v>
      </c>
      <c r="V21" s="44">
        <f>('ХЭ-3'!D21+'ХЭ-3'!F21+'ХЭ-3'!H21+'ХЭ-3'!J21+'ХЭ-3'!L21+'ХЭ-3'!N21+'ХЭ-3'!P21+'ХЭ-3'!R21+'ХЭ-3'!T21+'ХЭ-3'!V21+'ХЭ-3'!X21+D21+F21+H21+J21+L21+N21+P21+R21+T21)/20</f>
        <v>0</v>
      </c>
    </row>
    <row r="22" spans="1:22" ht="16" thickBot="1" x14ac:dyDescent="0.4">
      <c r="A22" s="23">
        <v>17</v>
      </c>
      <c r="B22" s="24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44">
        <f>('ХЭ-3'!C22+'ХЭ-3'!E22+'ХЭ-3'!G22+'ХЭ-3'!I22+'ХЭ-3'!K22+'ХЭ-3'!M22+'ХЭ-3'!O22+'ХЭ-3'!Q22+'ХЭ-3'!S22+'ХЭ-3'!U22+'ХЭ-3'!W22+C22+E22+G22+I22+K22+M22+O22+Q22+S22)/20</f>
        <v>0</v>
      </c>
      <c r="V22" s="44">
        <f>('ХЭ-3'!D22+'ХЭ-3'!F22+'ХЭ-3'!H22+'ХЭ-3'!J22+'ХЭ-3'!L22+'ХЭ-3'!N22+'ХЭ-3'!P22+'ХЭ-3'!R22+'ХЭ-3'!T22+'ХЭ-3'!V22+'ХЭ-3'!X22+D22+F22+H22+J22+L22+N22+P22+R22+T22)/20</f>
        <v>0</v>
      </c>
    </row>
    <row r="23" spans="1:22" ht="16" thickBot="1" x14ac:dyDescent="0.4">
      <c r="A23" s="23">
        <v>18</v>
      </c>
      <c r="B23" s="24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44">
        <f>('ХЭ-3'!C23+'ХЭ-3'!E23+'ХЭ-3'!G23+'ХЭ-3'!I23+'ХЭ-3'!K23+'ХЭ-3'!M23+'ХЭ-3'!O23+'ХЭ-3'!Q23+'ХЭ-3'!S23+'ХЭ-3'!U23+'ХЭ-3'!W23+C23+E23+G23+I23+K23+M23+O23+Q23+S23)/20</f>
        <v>0</v>
      </c>
      <c r="V23" s="44">
        <f>('ХЭ-3'!D23+'ХЭ-3'!F23+'ХЭ-3'!H23+'ХЭ-3'!J23+'ХЭ-3'!L23+'ХЭ-3'!N23+'ХЭ-3'!P23+'ХЭ-3'!R23+'ХЭ-3'!T23+'ХЭ-3'!V23+'ХЭ-3'!X23+D23+F23+H23+J23+L23+N23+P23+R23+T23)/20</f>
        <v>0</v>
      </c>
    </row>
    <row r="24" spans="1:22" ht="16" thickBot="1" x14ac:dyDescent="0.4">
      <c r="A24" s="23">
        <v>19</v>
      </c>
      <c r="B24" s="24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44">
        <f>('ХЭ-3'!C24+'ХЭ-3'!E24+'ХЭ-3'!G24+'ХЭ-3'!I24+'ХЭ-3'!K24+'ХЭ-3'!M24+'ХЭ-3'!O24+'ХЭ-3'!Q24+'ХЭ-3'!S24+'ХЭ-3'!U24+'ХЭ-3'!W24+C24+E24+G24+I24+K24+M24+O24+Q24+S24)/20</f>
        <v>0</v>
      </c>
      <c r="V24" s="44">
        <f>('ХЭ-3'!D24+'ХЭ-3'!F24+'ХЭ-3'!H24+'ХЭ-3'!J24+'ХЭ-3'!L24+'ХЭ-3'!N24+'ХЭ-3'!P24+'ХЭ-3'!R24+'ХЭ-3'!T24+'ХЭ-3'!V24+'ХЭ-3'!X24+D24+F24+H24+J24+L24+N24+P24+R24+T24)/20</f>
        <v>0</v>
      </c>
    </row>
    <row r="25" spans="1:22" ht="16" thickBot="1" x14ac:dyDescent="0.4">
      <c r="A25" s="23">
        <v>20</v>
      </c>
      <c r="B25" s="24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44">
        <f>('ХЭ-3'!C25+'ХЭ-3'!E25+'ХЭ-3'!G25+'ХЭ-3'!I25+'ХЭ-3'!K25+'ХЭ-3'!M25+'ХЭ-3'!O25+'ХЭ-3'!Q25+'ХЭ-3'!S25+'ХЭ-3'!U25+'ХЭ-3'!W25+C25+E25+G25+I25+K25+M25+O25+Q25+S25)/20</f>
        <v>0</v>
      </c>
      <c r="V25" s="44">
        <f>('ХЭ-3'!D25+'ХЭ-3'!F25+'ХЭ-3'!H25+'ХЭ-3'!J25+'ХЭ-3'!L25+'ХЭ-3'!N25+'ХЭ-3'!P25+'ХЭ-3'!R25+'ХЭ-3'!T25+'ХЭ-3'!V25+'ХЭ-3'!X25+D25+F25+H25+J25+L25+N25+P25+R25+T25)/20</f>
        <v>0</v>
      </c>
    </row>
    <row r="26" spans="1:22" ht="16" thickBot="1" x14ac:dyDescent="0.4">
      <c r="A26" s="23">
        <v>21</v>
      </c>
      <c r="B26" s="24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44">
        <f>('ХЭ-3'!C26+'ХЭ-3'!E26+'ХЭ-3'!G26+'ХЭ-3'!I26+'ХЭ-3'!K26+'ХЭ-3'!M26+'ХЭ-3'!O26+'ХЭ-3'!Q26+'ХЭ-3'!S26+'ХЭ-3'!U26+'ХЭ-3'!W26+C26+E26+G26+I26+K26+M26+O26+Q26+S26)/20</f>
        <v>0</v>
      </c>
      <c r="V26" s="44">
        <f>('ХЭ-3'!D26+'ХЭ-3'!F26+'ХЭ-3'!H26+'ХЭ-3'!J26+'ХЭ-3'!L26+'ХЭ-3'!N26+'ХЭ-3'!P26+'ХЭ-3'!R26+'ХЭ-3'!T26+'ХЭ-3'!V26+'ХЭ-3'!X26+D26+F26+H26+J26+L26+N26+P26+R26+T26)/20</f>
        <v>0</v>
      </c>
    </row>
    <row r="27" spans="1:22" ht="16" thickBot="1" x14ac:dyDescent="0.4">
      <c r="A27" s="23">
        <v>22</v>
      </c>
      <c r="B27" s="24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44">
        <f>('ХЭ-3'!C27+'ХЭ-3'!E27+'ХЭ-3'!G27+'ХЭ-3'!I27+'ХЭ-3'!K27+'ХЭ-3'!M27+'ХЭ-3'!O27+'ХЭ-3'!Q27+'ХЭ-3'!S27+'ХЭ-3'!U27+'ХЭ-3'!W27+C27+E27+G27+I27+K27+M27+O27+Q27+S27)/20</f>
        <v>0</v>
      </c>
      <c r="V27" s="44">
        <f>('ХЭ-3'!D27+'ХЭ-3'!F27+'ХЭ-3'!H27+'ХЭ-3'!J27+'ХЭ-3'!L27+'ХЭ-3'!N27+'ХЭ-3'!P27+'ХЭ-3'!R27+'ХЭ-3'!T27+'ХЭ-3'!V27+'ХЭ-3'!X27+D27+F27+H27+J27+L27+N27+P27+R27+T27)/20</f>
        <v>0</v>
      </c>
    </row>
    <row r="28" spans="1:22" ht="16" thickBot="1" x14ac:dyDescent="0.4">
      <c r="A28" s="23">
        <v>23</v>
      </c>
      <c r="B28" s="24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44">
        <f>('ХЭ-3'!C28+'ХЭ-3'!E28+'ХЭ-3'!G28+'ХЭ-3'!I28+'ХЭ-3'!K28+'ХЭ-3'!M28+'ХЭ-3'!O28+'ХЭ-3'!Q28+'ХЭ-3'!S28+'ХЭ-3'!U28+'ХЭ-3'!W28+C28+E28+G28+I28+K28+M28+O28+Q28+S28)/20</f>
        <v>0</v>
      </c>
      <c r="V28" s="44">
        <f>('ХЭ-3'!D28+'ХЭ-3'!F28+'ХЭ-3'!H28+'ХЭ-3'!J28+'ХЭ-3'!L28+'ХЭ-3'!N28+'ХЭ-3'!P28+'ХЭ-3'!R28+'ХЭ-3'!T28+'ХЭ-3'!V28+'ХЭ-3'!X28+D28+F28+H28+J28+L28+N28+P28+R28+T28)/20</f>
        <v>0</v>
      </c>
    </row>
    <row r="29" spans="1:22" ht="16" thickBot="1" x14ac:dyDescent="0.4">
      <c r="A29" s="23">
        <v>24</v>
      </c>
      <c r="B29" s="24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44">
        <f>('ХЭ-3'!C29+'ХЭ-3'!E29+'ХЭ-3'!G29+'ХЭ-3'!I29+'ХЭ-3'!K29+'ХЭ-3'!M29+'ХЭ-3'!O29+'ХЭ-3'!Q29+'ХЭ-3'!S29+'ХЭ-3'!U29+'ХЭ-3'!W29+C29+E29+G29+I29+K29+M29+O29+Q29+S29)/20</f>
        <v>0</v>
      </c>
      <c r="V29" s="44">
        <f>('ХЭ-3'!D29+'ХЭ-3'!F29+'ХЭ-3'!H29+'ХЭ-3'!J29+'ХЭ-3'!L29+'ХЭ-3'!N29+'ХЭ-3'!P29+'ХЭ-3'!R29+'ХЭ-3'!T29+'ХЭ-3'!V29+'ХЭ-3'!X29+D29+F29+H29+J29+L29+N29+P29+R29+T29)/20</f>
        <v>0</v>
      </c>
    </row>
    <row r="30" spans="1:22" ht="16" thickBot="1" x14ac:dyDescent="0.4">
      <c r="A30" s="23"/>
      <c r="B30" s="39" t="s">
        <v>20</v>
      </c>
      <c r="C30" s="40">
        <f t="shared" ref="C30:T30" si="0">(C6+C7+C8+C9+C10+C11+C12+C13+C14+C15+C16+C17+C18+C19+C20+C21+C22+C23+C24+C25+C26+C27+C28+C29)/COUNTA($B$6:$B$29)</f>
        <v>0</v>
      </c>
      <c r="D30" s="40">
        <f t="shared" si="0"/>
        <v>0</v>
      </c>
      <c r="E30" s="40">
        <f t="shared" si="0"/>
        <v>0</v>
      </c>
      <c r="F30" s="40">
        <f t="shared" si="0"/>
        <v>0</v>
      </c>
      <c r="G30" s="40">
        <f t="shared" si="0"/>
        <v>0</v>
      </c>
      <c r="H30" s="40">
        <f t="shared" si="0"/>
        <v>0</v>
      </c>
      <c r="I30" s="40">
        <f t="shared" si="0"/>
        <v>0</v>
      </c>
      <c r="J30" s="40">
        <f t="shared" si="0"/>
        <v>0</v>
      </c>
      <c r="K30" s="40">
        <f t="shared" si="0"/>
        <v>0</v>
      </c>
      <c r="L30" s="40">
        <f t="shared" si="0"/>
        <v>0</v>
      </c>
      <c r="M30" s="40">
        <f t="shared" si="0"/>
        <v>0</v>
      </c>
      <c r="N30" s="40">
        <f t="shared" si="0"/>
        <v>0</v>
      </c>
      <c r="O30" s="40">
        <f t="shared" si="0"/>
        <v>0</v>
      </c>
      <c r="P30" s="40">
        <f t="shared" si="0"/>
        <v>0</v>
      </c>
      <c r="Q30" s="40">
        <f t="shared" si="0"/>
        <v>0</v>
      </c>
      <c r="R30" s="40">
        <f t="shared" si="0"/>
        <v>0</v>
      </c>
      <c r="S30" s="40">
        <f t="shared" si="0"/>
        <v>0</v>
      </c>
      <c r="T30" s="40">
        <f t="shared" si="0"/>
        <v>0</v>
      </c>
      <c r="U30" s="50">
        <f>('ХЭ-3'!C30+'ХЭ-3'!E30+'ХЭ-3'!G30+'ХЭ-3'!I30+'ХЭ-3'!K30+'ХЭ-3'!M30+'ХЭ-3'!O30+'ХЭ-3'!Q30+'ХЭ-3'!S30+'ХЭ-3'!U30+'ХЭ-3'!W30+C30+E30+G30+I30+K30+M30+O30+Q30+S30)/20</f>
        <v>0</v>
      </c>
      <c r="V30" s="50">
        <f>('ХЭ-3'!D30+'ХЭ-3'!F30+'ХЭ-3'!H30+'ХЭ-3'!J30+'ХЭ-3'!L30+'ХЭ-3'!N30+'ХЭ-3'!P30+'ХЭ-3'!R30+'ХЭ-3'!T30+'ХЭ-3'!V30+'ХЭ-3'!X30+D30+F30+H30+J30+L30+N30+P30+R30+T30)/20</f>
        <v>0</v>
      </c>
    </row>
    <row r="31" spans="1:22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" x14ac:dyDescent="0.35">
      <c r="A32" s="1"/>
      <c r="B32" s="27" t="s">
        <v>21</v>
      </c>
      <c r="C32" s="28"/>
      <c r="D32" s="28"/>
      <c r="E32" s="28"/>
      <c r="F32" s="28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8" x14ac:dyDescent="0.35">
      <c r="A33" s="1"/>
      <c r="B33" s="29"/>
      <c r="C33" s="30" t="s">
        <v>22</v>
      </c>
      <c r="D33" s="101" t="s">
        <v>23</v>
      </c>
      <c r="E33" s="101" t="s">
        <v>24</v>
      </c>
      <c r="F33" s="101" t="s">
        <v>25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5" x14ac:dyDescent="0.35">
      <c r="A34" s="1"/>
      <c r="B34" s="31" t="s">
        <v>26</v>
      </c>
      <c r="C34" s="32">
        <f>COUNTA(B6:B29)</f>
        <v>3</v>
      </c>
      <c r="D34" s="32">
        <f>COUNTIF(U6:U29,"&gt;=3,8")</f>
        <v>0</v>
      </c>
      <c r="E34" s="32">
        <f>COUNTIFS(U6:U29,"&lt;3,7",U6:U29,"&gt;=2,3")</f>
        <v>0</v>
      </c>
      <c r="F34" s="32">
        <f>COUNTIFS(U6:U29,"&lt;2,2",U6:U29,"&gt;0")</f>
        <v>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5" x14ac:dyDescent="0.35">
      <c r="A35" s="1"/>
      <c r="B35" s="31" t="s">
        <v>27</v>
      </c>
      <c r="C35" s="32">
        <v>100</v>
      </c>
      <c r="D35" s="109">
        <f>D34*C35/C34</f>
        <v>0</v>
      </c>
      <c r="E35" s="109">
        <f>E34*C35/C34</f>
        <v>0</v>
      </c>
      <c r="F35" s="109">
        <f>F34*C35/C34</f>
        <v>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5" x14ac:dyDescent="0.35">
      <c r="A36" s="1"/>
      <c r="B36" s="34"/>
      <c r="C36" s="28"/>
      <c r="D36" s="28"/>
      <c r="E36" s="28"/>
      <c r="F36" s="28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" x14ac:dyDescent="0.35">
      <c r="A37" s="1"/>
      <c r="B37" s="27" t="s">
        <v>28</v>
      </c>
      <c r="C37" s="28"/>
      <c r="D37" s="28"/>
      <c r="E37" s="28"/>
      <c r="F37" s="28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8" x14ac:dyDescent="0.35">
      <c r="A38" s="1"/>
      <c r="B38" s="29"/>
      <c r="C38" s="35" t="s">
        <v>22</v>
      </c>
      <c r="D38" s="101" t="s">
        <v>23</v>
      </c>
      <c r="E38" s="101" t="s">
        <v>24</v>
      </c>
      <c r="F38" s="101" t="s">
        <v>25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5" x14ac:dyDescent="0.35">
      <c r="A39" s="1"/>
      <c r="B39" s="31" t="s">
        <v>26</v>
      </c>
      <c r="C39" s="32">
        <f>COUNTA(B5:B28)</f>
        <v>3</v>
      </c>
      <c r="D39" s="32">
        <f>COUNTIF(V6:V29,"&gt;=3,8")</f>
        <v>0</v>
      </c>
      <c r="E39" s="32">
        <f>COUNTIFS(V6:V29,"&lt;3,7",V6:V29,"&gt;=2,3")</f>
        <v>0</v>
      </c>
      <c r="F39" s="32">
        <f>COUNTIFS(V6:V29,"&lt;2,2",V6:V29,"&gt;0")</f>
        <v>0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5" x14ac:dyDescent="0.35">
      <c r="A40" s="1"/>
      <c r="B40" s="31" t="s">
        <v>27</v>
      </c>
      <c r="C40" s="32">
        <v>100</v>
      </c>
      <c r="D40" s="109">
        <f>D39*C40/C39</f>
        <v>0</v>
      </c>
      <c r="E40" s="109">
        <f>E39*C40/C39</f>
        <v>0</v>
      </c>
      <c r="F40" s="109">
        <f>F39*C40/C39</f>
        <v>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35">
      <c r="A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</sheetData>
  <sheetProtection algorithmName="SHA-512" hashValue="azoR5/+rGH/OyYVCJbiUVAwikFbv+cv+mqpNo0KrjAoDaAtypdP0c2EaRCrHFPNiY+BUsgF3AnOtq/HaL0vAhA==" saltValue="NfLxPpaH24Y9h6WzgGyWXQ==" spinCount="100000" sheet="1" objects="1" formatCells="0" formatColumns="0" formatRows="0" insertColumns="0" insertRows="0" insertHyperlinks="0" deleteColumns="0" deleteRows="0" sort="0" autoFilter="0" pivotTables="0"/>
  <mergeCells count="15">
    <mergeCell ref="U3:V4"/>
    <mergeCell ref="P1:Q1"/>
    <mergeCell ref="A3:A5"/>
    <mergeCell ref="B3:B5"/>
    <mergeCell ref="C3:N3"/>
    <mergeCell ref="O3:T3"/>
    <mergeCell ref="O4:P4"/>
    <mergeCell ref="Q4:R4"/>
    <mergeCell ref="S4:T4"/>
    <mergeCell ref="C4:D4"/>
    <mergeCell ref="E4:F4"/>
    <mergeCell ref="G4:H4"/>
    <mergeCell ref="I4:J4"/>
    <mergeCell ref="K4:L4"/>
    <mergeCell ref="M4:N4"/>
  </mergeCells>
  <hyperlinks>
    <hyperlink ref="P1" location="ОГЛАВЛЕНИЕ!A1" display="ОГЛАВЛЕНИЕ" xr:uid="{33874B81-2FF2-47BC-9BE7-99B4D080E20D}"/>
  </hyperlinks>
  <pageMargins left="0.7" right="0.7" top="0.75" bottom="0.75" header="0.3" footer="0.3"/>
  <pageSetup paperSize="9" scale="62" fitToHeight="0" orientation="landscape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6D731-655D-40F4-8783-F12DCB452556}">
  <sheetPr codeName="Лист20">
    <tabColor rgb="FFFFFF00"/>
    <pageSetUpPr fitToPage="1"/>
  </sheetPr>
  <dimension ref="A1:AJ53"/>
  <sheetViews>
    <sheetView view="pageLayout" topLeftCell="A4" zoomScale="55" zoomScaleNormal="70" zoomScalePageLayoutView="55" workbookViewId="0">
      <selection activeCell="C6" sqref="C6:AH29"/>
    </sheetView>
  </sheetViews>
  <sheetFormatPr defaultRowHeight="14.5" x14ac:dyDescent="0.35"/>
  <cols>
    <col min="2" max="2" width="27.453125" customWidth="1"/>
  </cols>
  <sheetData>
    <row r="1" spans="1:36" ht="17.5" x14ac:dyDescent="0.35">
      <c r="A1" s="97" t="s">
        <v>244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228" t="s">
        <v>390</v>
      </c>
      <c r="AE1" s="228"/>
      <c r="AF1" s="1"/>
      <c r="AG1" s="1"/>
      <c r="AH1" s="1"/>
      <c r="AI1" s="1"/>
      <c r="AJ1" s="1"/>
    </row>
    <row r="2" spans="1:36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6" thickBot="1" x14ac:dyDescent="0.4">
      <c r="A3" s="202" t="s">
        <v>2</v>
      </c>
      <c r="B3" s="202" t="s">
        <v>3</v>
      </c>
      <c r="C3" s="292" t="s">
        <v>245</v>
      </c>
      <c r="D3" s="296"/>
      <c r="E3" s="296"/>
      <c r="F3" s="296"/>
      <c r="G3" s="296"/>
      <c r="H3" s="296"/>
      <c r="I3" s="296"/>
      <c r="J3" s="296"/>
      <c r="K3" s="292" t="s">
        <v>246</v>
      </c>
      <c r="L3" s="296"/>
      <c r="M3" s="296"/>
      <c r="N3" s="296"/>
      <c r="O3" s="296"/>
      <c r="P3" s="296"/>
      <c r="Q3" s="291" t="s">
        <v>247</v>
      </c>
      <c r="R3" s="291"/>
      <c r="S3" s="291"/>
      <c r="T3" s="292"/>
      <c r="U3" s="291" t="s">
        <v>248</v>
      </c>
      <c r="V3" s="291"/>
      <c r="W3" s="291"/>
      <c r="X3" s="292"/>
      <c r="Y3" s="291" t="s">
        <v>249</v>
      </c>
      <c r="Z3" s="291"/>
      <c r="AA3" s="291"/>
      <c r="AB3" s="292"/>
      <c r="AC3" s="291" t="s">
        <v>250</v>
      </c>
      <c r="AD3" s="291"/>
      <c r="AE3" s="291"/>
      <c r="AF3" s="291"/>
      <c r="AG3" s="295" t="s">
        <v>251</v>
      </c>
      <c r="AH3" s="295"/>
      <c r="AI3" s="217" t="s">
        <v>10</v>
      </c>
      <c r="AJ3" s="217"/>
    </row>
    <row r="4" spans="1:36" ht="114.75" customHeight="1" thickBot="1" x14ac:dyDescent="0.4">
      <c r="A4" s="203"/>
      <c r="B4" s="203"/>
      <c r="C4" s="297" t="s">
        <v>252</v>
      </c>
      <c r="D4" s="297"/>
      <c r="E4" s="297" t="s">
        <v>253</v>
      </c>
      <c r="F4" s="297"/>
      <c r="G4" s="297" t="s">
        <v>254</v>
      </c>
      <c r="H4" s="297"/>
      <c r="I4" s="293" t="s">
        <v>255</v>
      </c>
      <c r="J4" s="294"/>
      <c r="K4" s="293" t="s">
        <v>256</v>
      </c>
      <c r="L4" s="298"/>
      <c r="M4" s="294" t="s">
        <v>257</v>
      </c>
      <c r="N4" s="294"/>
      <c r="O4" s="293" t="s">
        <v>258</v>
      </c>
      <c r="P4" s="294"/>
      <c r="Q4" s="295" t="s">
        <v>259</v>
      </c>
      <c r="R4" s="295"/>
      <c r="S4" s="295" t="s">
        <v>260</v>
      </c>
      <c r="T4" s="270"/>
      <c r="U4" s="295" t="s">
        <v>261</v>
      </c>
      <c r="V4" s="295"/>
      <c r="W4" s="295" t="s">
        <v>262</v>
      </c>
      <c r="X4" s="270"/>
      <c r="Y4" s="299" t="s">
        <v>263</v>
      </c>
      <c r="Z4" s="299"/>
      <c r="AA4" s="295" t="s">
        <v>264</v>
      </c>
      <c r="AB4" s="270"/>
      <c r="AC4" s="299" t="s">
        <v>265</v>
      </c>
      <c r="AD4" s="299"/>
      <c r="AE4" s="295" t="s">
        <v>266</v>
      </c>
      <c r="AF4" s="295"/>
      <c r="AG4" s="295"/>
      <c r="AH4" s="295"/>
      <c r="AI4" s="217"/>
      <c r="AJ4" s="217"/>
    </row>
    <row r="5" spans="1:36" ht="16" thickBot="1" x14ac:dyDescent="0.4">
      <c r="A5" s="204"/>
      <c r="B5" s="204"/>
      <c r="C5" s="22" t="s">
        <v>15</v>
      </c>
      <c r="D5" s="22" t="s">
        <v>16</v>
      </c>
      <c r="E5" s="22" t="s">
        <v>15</v>
      </c>
      <c r="F5" s="22" t="s">
        <v>16</v>
      </c>
      <c r="G5" s="22" t="s">
        <v>15</v>
      </c>
      <c r="H5" s="22" t="s">
        <v>16</v>
      </c>
      <c r="I5" s="22" t="s">
        <v>15</v>
      </c>
      <c r="J5" s="22" t="s">
        <v>16</v>
      </c>
      <c r="K5" s="22" t="s">
        <v>15</v>
      </c>
      <c r="L5" s="22" t="s">
        <v>16</v>
      </c>
      <c r="M5" s="22" t="s">
        <v>15</v>
      </c>
      <c r="N5" s="22" t="s">
        <v>16</v>
      </c>
      <c r="O5" s="22" t="s">
        <v>15</v>
      </c>
      <c r="P5" s="22" t="s">
        <v>16</v>
      </c>
      <c r="Q5" s="22" t="s">
        <v>15</v>
      </c>
      <c r="R5" s="22" t="s">
        <v>16</v>
      </c>
      <c r="S5" s="22" t="s">
        <v>15</v>
      </c>
      <c r="T5" s="22" t="s">
        <v>16</v>
      </c>
      <c r="U5" s="22" t="s">
        <v>15</v>
      </c>
      <c r="V5" s="22" t="s">
        <v>16</v>
      </c>
      <c r="W5" s="22" t="s">
        <v>15</v>
      </c>
      <c r="X5" s="22" t="s">
        <v>16</v>
      </c>
      <c r="Y5" s="22" t="s">
        <v>15</v>
      </c>
      <c r="Z5" s="22" t="s">
        <v>16</v>
      </c>
      <c r="AA5" s="22" t="s">
        <v>15</v>
      </c>
      <c r="AB5" s="22" t="s">
        <v>16</v>
      </c>
      <c r="AC5" s="22" t="s">
        <v>15</v>
      </c>
      <c r="AD5" s="22" t="s">
        <v>16</v>
      </c>
      <c r="AE5" s="22" t="s">
        <v>15</v>
      </c>
      <c r="AF5" s="22" t="s">
        <v>16</v>
      </c>
      <c r="AG5" s="22" t="s">
        <v>15</v>
      </c>
      <c r="AH5" s="22" t="s">
        <v>16</v>
      </c>
      <c r="AI5" s="43" t="s">
        <v>15</v>
      </c>
      <c r="AJ5" s="43" t="s">
        <v>16</v>
      </c>
    </row>
    <row r="6" spans="1:36" ht="16" thickBot="1" x14ac:dyDescent="0.4">
      <c r="A6" s="23">
        <v>1</v>
      </c>
      <c r="B6" s="24" t="s">
        <v>17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44">
        <f>(C6+E6+G6+I6+AG6+K6+M6+O6+Q6+S6+U6+W6+Y6+AA6+AC6+AE6)/16</f>
        <v>0</v>
      </c>
      <c r="AJ6" s="44">
        <f>(D6+F6+H6+AF6+AH6+J6+L6+N6+P6+R6+T6+V6+X6+Z6+AB6+AD6)/16</f>
        <v>0</v>
      </c>
    </row>
    <row r="7" spans="1:36" ht="16" thickBot="1" x14ac:dyDescent="0.4">
      <c r="A7" s="23">
        <v>2</v>
      </c>
      <c r="B7" s="24" t="s">
        <v>18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44">
        <f t="shared" ref="AI7:AI30" si="0">(C7+E7+G7+I7+AG7+K7+M7+O7+Q7+S7+U7+W7+Y7+AA7+AC7+AE7)/16</f>
        <v>0</v>
      </c>
      <c r="AJ7" s="44">
        <f t="shared" ref="AJ7:AJ30" si="1">(D7+F7+H7+AF7+AH7+J7+L7+N7+P7+R7+T7+V7+X7+Z7+AB7+AD7)/16</f>
        <v>0</v>
      </c>
    </row>
    <row r="8" spans="1:36" ht="18.75" customHeight="1" thickBot="1" x14ac:dyDescent="0.4">
      <c r="A8" s="23">
        <v>3</v>
      </c>
      <c r="B8" s="24" t="s">
        <v>19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44">
        <f t="shared" si="0"/>
        <v>0</v>
      </c>
      <c r="AJ8" s="44">
        <f t="shared" si="1"/>
        <v>0</v>
      </c>
    </row>
    <row r="9" spans="1:36" ht="16" thickBot="1" x14ac:dyDescent="0.4">
      <c r="A9" s="23">
        <v>4</v>
      </c>
      <c r="B9" s="24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44">
        <f t="shared" si="0"/>
        <v>0</v>
      </c>
      <c r="AJ9" s="44">
        <f t="shared" si="1"/>
        <v>0</v>
      </c>
    </row>
    <row r="10" spans="1:36" ht="16" thickBot="1" x14ac:dyDescent="0.4">
      <c r="A10" s="23">
        <v>5</v>
      </c>
      <c r="B10" s="24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44">
        <f t="shared" si="0"/>
        <v>0</v>
      </c>
      <c r="AJ10" s="44">
        <f t="shared" si="1"/>
        <v>0</v>
      </c>
    </row>
    <row r="11" spans="1:36" ht="16" thickBot="1" x14ac:dyDescent="0.4">
      <c r="A11" s="23">
        <v>6</v>
      </c>
      <c r="B11" s="24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44">
        <f t="shared" si="0"/>
        <v>0</v>
      </c>
      <c r="AJ11" s="44">
        <f t="shared" si="1"/>
        <v>0</v>
      </c>
    </row>
    <row r="12" spans="1:36" ht="16" thickBot="1" x14ac:dyDescent="0.4">
      <c r="A12" s="23">
        <v>7</v>
      </c>
      <c r="B12" s="24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44">
        <f t="shared" si="0"/>
        <v>0</v>
      </c>
      <c r="AJ12" s="44">
        <f t="shared" si="1"/>
        <v>0</v>
      </c>
    </row>
    <row r="13" spans="1:36" ht="16" thickBot="1" x14ac:dyDescent="0.4">
      <c r="A13" s="23">
        <v>8</v>
      </c>
      <c r="B13" s="24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44">
        <f t="shared" si="0"/>
        <v>0</v>
      </c>
      <c r="AJ13" s="44">
        <f t="shared" si="1"/>
        <v>0</v>
      </c>
    </row>
    <row r="14" spans="1:36" ht="16" thickBot="1" x14ac:dyDescent="0.4">
      <c r="A14" s="23">
        <v>9</v>
      </c>
      <c r="B14" s="24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44">
        <f t="shared" si="0"/>
        <v>0</v>
      </c>
      <c r="AJ14" s="44">
        <f t="shared" si="1"/>
        <v>0</v>
      </c>
    </row>
    <row r="15" spans="1:36" ht="16" thickBot="1" x14ac:dyDescent="0.4">
      <c r="A15" s="23">
        <v>10</v>
      </c>
      <c r="B15" s="24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44">
        <f t="shared" si="0"/>
        <v>0</v>
      </c>
      <c r="AJ15" s="44">
        <f t="shared" si="1"/>
        <v>0</v>
      </c>
    </row>
    <row r="16" spans="1:36" ht="16" thickBot="1" x14ac:dyDescent="0.4">
      <c r="A16" s="23">
        <v>11</v>
      </c>
      <c r="B16" s="24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44">
        <f t="shared" si="0"/>
        <v>0</v>
      </c>
      <c r="AJ16" s="44">
        <f t="shared" si="1"/>
        <v>0</v>
      </c>
    </row>
    <row r="17" spans="1:36" ht="16" thickBot="1" x14ac:dyDescent="0.4">
      <c r="A17" s="23">
        <v>12</v>
      </c>
      <c r="B17" s="24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44">
        <f t="shared" si="0"/>
        <v>0</v>
      </c>
      <c r="AJ17" s="44">
        <f t="shared" si="1"/>
        <v>0</v>
      </c>
    </row>
    <row r="18" spans="1:36" ht="16" thickBot="1" x14ac:dyDescent="0.4">
      <c r="A18" s="23">
        <v>13</v>
      </c>
      <c r="B18" s="24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44">
        <f t="shared" si="0"/>
        <v>0</v>
      </c>
      <c r="AJ18" s="44">
        <f t="shared" si="1"/>
        <v>0</v>
      </c>
    </row>
    <row r="19" spans="1:36" ht="16" thickBot="1" x14ac:dyDescent="0.4">
      <c r="A19" s="23">
        <v>14</v>
      </c>
      <c r="B19" s="24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44">
        <f t="shared" si="0"/>
        <v>0</v>
      </c>
      <c r="AJ19" s="44">
        <f t="shared" si="1"/>
        <v>0</v>
      </c>
    </row>
    <row r="20" spans="1:36" ht="16" thickBot="1" x14ac:dyDescent="0.4">
      <c r="A20" s="23">
        <v>15</v>
      </c>
      <c r="B20" s="24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44">
        <f t="shared" si="0"/>
        <v>0</v>
      </c>
      <c r="AJ20" s="44">
        <f t="shared" si="1"/>
        <v>0</v>
      </c>
    </row>
    <row r="21" spans="1:36" ht="16" thickBot="1" x14ac:dyDescent="0.4">
      <c r="A21" s="23">
        <v>16</v>
      </c>
      <c r="B21" s="24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44">
        <f t="shared" si="0"/>
        <v>0</v>
      </c>
      <c r="AJ21" s="44">
        <f t="shared" si="1"/>
        <v>0</v>
      </c>
    </row>
    <row r="22" spans="1:36" ht="16" thickBot="1" x14ac:dyDescent="0.4">
      <c r="A22" s="23">
        <v>17</v>
      </c>
      <c r="B22" s="24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44">
        <f t="shared" si="0"/>
        <v>0</v>
      </c>
      <c r="AJ22" s="44">
        <f t="shared" si="1"/>
        <v>0</v>
      </c>
    </row>
    <row r="23" spans="1:36" ht="16" thickBot="1" x14ac:dyDescent="0.4">
      <c r="A23" s="23">
        <v>18</v>
      </c>
      <c r="B23" s="24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44">
        <f t="shared" si="0"/>
        <v>0</v>
      </c>
      <c r="AJ23" s="44">
        <f t="shared" si="1"/>
        <v>0</v>
      </c>
    </row>
    <row r="24" spans="1:36" ht="16" thickBot="1" x14ac:dyDescent="0.4">
      <c r="A24" s="23">
        <v>19</v>
      </c>
      <c r="B24" s="24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44">
        <f t="shared" si="0"/>
        <v>0</v>
      </c>
      <c r="AJ24" s="44">
        <f t="shared" si="1"/>
        <v>0</v>
      </c>
    </row>
    <row r="25" spans="1:36" ht="16" thickBot="1" x14ac:dyDescent="0.4">
      <c r="A25" s="23">
        <v>20</v>
      </c>
      <c r="B25" s="24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44">
        <f t="shared" si="0"/>
        <v>0</v>
      </c>
      <c r="AJ25" s="44">
        <f t="shared" si="1"/>
        <v>0</v>
      </c>
    </row>
    <row r="26" spans="1:36" ht="16" thickBot="1" x14ac:dyDescent="0.4">
      <c r="A26" s="23">
        <v>21</v>
      </c>
      <c r="B26" s="24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44">
        <f t="shared" si="0"/>
        <v>0</v>
      </c>
      <c r="AJ26" s="44">
        <f t="shared" si="1"/>
        <v>0</v>
      </c>
    </row>
    <row r="27" spans="1:36" ht="16" thickBot="1" x14ac:dyDescent="0.4">
      <c r="A27" s="23">
        <v>22</v>
      </c>
      <c r="B27" s="24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44">
        <f t="shared" si="0"/>
        <v>0</v>
      </c>
      <c r="AJ27" s="44">
        <f t="shared" si="1"/>
        <v>0</v>
      </c>
    </row>
    <row r="28" spans="1:36" ht="16" thickBot="1" x14ac:dyDescent="0.4">
      <c r="A28" s="23">
        <v>23</v>
      </c>
      <c r="B28" s="24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44">
        <f t="shared" si="0"/>
        <v>0</v>
      </c>
      <c r="AJ28" s="44">
        <f t="shared" si="1"/>
        <v>0</v>
      </c>
    </row>
    <row r="29" spans="1:36" ht="16" thickBot="1" x14ac:dyDescent="0.4">
      <c r="A29" s="23">
        <v>24</v>
      </c>
      <c r="B29" s="24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44">
        <f t="shared" si="0"/>
        <v>0</v>
      </c>
      <c r="AJ29" s="44">
        <f t="shared" si="1"/>
        <v>0</v>
      </c>
    </row>
    <row r="30" spans="1:36" ht="16" thickBot="1" x14ac:dyDescent="0.4">
      <c r="A30" s="23"/>
      <c r="B30" s="39" t="s">
        <v>20</v>
      </c>
      <c r="C30" s="40">
        <f>(C6+C7+C8+C9+C10+C11+C12+C13+C14+C15+C16+C17+C18+C19+C20+C21+C22+C23+C24+C25+C26+C27+C28+C29)/COUNTA($B$6:$B$29)</f>
        <v>0</v>
      </c>
      <c r="D30" s="40">
        <f t="shared" ref="D30:AH30" si="2">(D6+D7+D8+D9+D10+D11+D12+D13+D14+D15+D16+D17+D18+D19+D20+D21+D22+D23+D24+D25+D26+D27+D28+D29)/COUNTA($B$6:$B$29)</f>
        <v>0</v>
      </c>
      <c r="E30" s="40">
        <f t="shared" si="2"/>
        <v>0</v>
      </c>
      <c r="F30" s="40">
        <f t="shared" si="2"/>
        <v>0</v>
      </c>
      <c r="G30" s="40">
        <f t="shared" si="2"/>
        <v>0</v>
      </c>
      <c r="H30" s="40">
        <f t="shared" si="2"/>
        <v>0</v>
      </c>
      <c r="I30" s="40">
        <f t="shared" si="2"/>
        <v>0</v>
      </c>
      <c r="J30" s="40">
        <f t="shared" si="2"/>
        <v>0</v>
      </c>
      <c r="K30" s="40">
        <f t="shared" si="2"/>
        <v>0</v>
      </c>
      <c r="L30" s="40">
        <f t="shared" si="2"/>
        <v>0</v>
      </c>
      <c r="M30" s="40">
        <f t="shared" si="2"/>
        <v>0</v>
      </c>
      <c r="N30" s="40">
        <f t="shared" si="2"/>
        <v>0</v>
      </c>
      <c r="O30" s="40">
        <f t="shared" si="2"/>
        <v>0</v>
      </c>
      <c r="P30" s="40">
        <f t="shared" si="2"/>
        <v>0</v>
      </c>
      <c r="Q30" s="40">
        <f t="shared" si="2"/>
        <v>0</v>
      </c>
      <c r="R30" s="40">
        <f t="shared" si="2"/>
        <v>0</v>
      </c>
      <c r="S30" s="40">
        <f t="shared" si="2"/>
        <v>0</v>
      </c>
      <c r="T30" s="40">
        <f t="shared" si="2"/>
        <v>0</v>
      </c>
      <c r="U30" s="40">
        <f t="shared" si="2"/>
        <v>0</v>
      </c>
      <c r="V30" s="40">
        <f t="shared" si="2"/>
        <v>0</v>
      </c>
      <c r="W30" s="40">
        <f t="shared" si="2"/>
        <v>0</v>
      </c>
      <c r="X30" s="40">
        <f t="shared" si="2"/>
        <v>0</v>
      </c>
      <c r="Y30" s="40">
        <f t="shared" si="2"/>
        <v>0</v>
      </c>
      <c r="Z30" s="40">
        <f t="shared" si="2"/>
        <v>0</v>
      </c>
      <c r="AA30" s="40">
        <f t="shared" si="2"/>
        <v>0</v>
      </c>
      <c r="AB30" s="40">
        <f t="shared" si="2"/>
        <v>0</v>
      </c>
      <c r="AC30" s="40">
        <f t="shared" si="2"/>
        <v>0</v>
      </c>
      <c r="AD30" s="40">
        <f t="shared" si="2"/>
        <v>0</v>
      </c>
      <c r="AE30" s="40">
        <f t="shared" si="2"/>
        <v>0</v>
      </c>
      <c r="AF30" s="40">
        <f t="shared" si="2"/>
        <v>0</v>
      </c>
      <c r="AG30" s="40">
        <f t="shared" si="2"/>
        <v>0</v>
      </c>
      <c r="AH30" s="40">
        <f t="shared" si="2"/>
        <v>0</v>
      </c>
      <c r="AI30" s="50">
        <f t="shared" si="0"/>
        <v>0</v>
      </c>
      <c r="AJ30" s="50">
        <f t="shared" si="1"/>
        <v>0</v>
      </c>
    </row>
    <row r="31" spans="1:36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36" ht="15" x14ac:dyDescent="0.35">
      <c r="A33" s="1"/>
      <c r="B33" s="27" t="s">
        <v>21</v>
      </c>
      <c r="C33" s="28"/>
      <c r="D33" s="28"/>
      <c r="E33" s="28"/>
      <c r="F33" s="2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ht="28" x14ac:dyDescent="0.35">
      <c r="A34" s="1"/>
      <c r="B34" s="29"/>
      <c r="C34" s="30" t="s">
        <v>22</v>
      </c>
      <c r="D34" s="101" t="s">
        <v>23</v>
      </c>
      <c r="E34" s="101" t="s">
        <v>24</v>
      </c>
      <c r="F34" s="101" t="s">
        <v>25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ht="15.5" x14ac:dyDescent="0.35">
      <c r="A35" s="1"/>
      <c r="B35" s="31" t="s">
        <v>26</v>
      </c>
      <c r="C35" s="32">
        <f>COUNTA(B6:B29)</f>
        <v>3</v>
      </c>
      <c r="D35" s="32">
        <f>COUNTIF(AI6:AI29,"&gt;=3,8")</f>
        <v>0</v>
      </c>
      <c r="E35" s="32">
        <f>COUNTIFS(AI6:AI29,"&lt;3,7",AI6:AI29,"&gt;=2,3")</f>
        <v>0</v>
      </c>
      <c r="F35" s="32">
        <f>COUNTIFS(AI6:AI29,"&lt;2,2",AI6:AI29,"&gt;0")</f>
        <v>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ht="15.5" x14ac:dyDescent="0.35">
      <c r="A36" s="1"/>
      <c r="B36" s="31" t="s">
        <v>27</v>
      </c>
      <c r="C36" s="32">
        <v>100</v>
      </c>
      <c r="D36" s="109">
        <f>D35*C36/C35</f>
        <v>0</v>
      </c>
      <c r="E36" s="109">
        <f>E35*C36/C35</f>
        <v>0</v>
      </c>
      <c r="F36" s="109">
        <f>F35*C36/C35</f>
        <v>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ht="15.5" x14ac:dyDescent="0.35">
      <c r="A37" s="1"/>
      <c r="B37" s="34"/>
      <c r="C37" s="28"/>
      <c r="D37" s="28"/>
      <c r="E37" s="28"/>
      <c r="F37" s="28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ht="15.5" x14ac:dyDescent="0.35">
      <c r="A38" s="1"/>
      <c r="B38" s="34"/>
      <c r="C38" s="28"/>
      <c r="D38" s="28"/>
      <c r="E38" s="28"/>
      <c r="F38" s="28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spans="1:36" ht="15" x14ac:dyDescent="0.35">
      <c r="A39" s="1"/>
      <c r="B39" s="27" t="s">
        <v>28</v>
      </c>
      <c r="C39" s="28"/>
      <c r="D39" s="28"/>
      <c r="E39" s="28"/>
      <c r="F39" s="28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spans="1:36" ht="28" x14ac:dyDescent="0.35">
      <c r="A40" s="1"/>
      <c r="B40" s="29"/>
      <c r="C40" s="35" t="s">
        <v>22</v>
      </c>
      <c r="D40" s="101" t="s">
        <v>23</v>
      </c>
      <c r="E40" s="101" t="s">
        <v>24</v>
      </c>
      <c r="F40" s="101" t="s">
        <v>25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</row>
    <row r="41" spans="1:36" ht="15.5" x14ac:dyDescent="0.35">
      <c r="A41" s="1"/>
      <c r="B41" s="31" t="s">
        <v>26</v>
      </c>
      <c r="C41" s="32">
        <f>COUNTA(B5:B28)</f>
        <v>3</v>
      </c>
      <c r="D41" s="32">
        <f>COUNTIF(AJ6:AJ29,"&gt;=3,8")</f>
        <v>0</v>
      </c>
      <c r="E41" s="32">
        <f>COUNTIFS(AJ6:AJ29,"&lt;3,7",AJ6:AJ29,"&gt;=2,3")</f>
        <v>0</v>
      </c>
      <c r="F41" s="32">
        <f>COUNTIFS(AJ6:AJ29,"&lt;2,2",AJ6:AJ29,"&gt;0")</f>
        <v>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</row>
    <row r="42" spans="1:36" ht="15.5" x14ac:dyDescent="0.35">
      <c r="A42" s="1"/>
      <c r="B42" s="31" t="s">
        <v>27</v>
      </c>
      <c r="C42" s="32">
        <v>100</v>
      </c>
      <c r="D42" s="109">
        <f>D41*C42/C41</f>
        <v>0</v>
      </c>
      <c r="E42" s="109">
        <f>E41*C42/C41</f>
        <v>0</v>
      </c>
      <c r="F42" s="109">
        <f>F41*C42/C41</f>
        <v>0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</row>
    <row r="43" spans="1:36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 spans="1:36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</row>
    <row r="45" spans="1:36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r="46" spans="1:36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r="47" spans="1:36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1:36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1:36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1:36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1:36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1:36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1:36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</sheetData>
  <sheetProtection algorithmName="SHA-512" hashValue="EFElp2ogn3F7rL3zm36Qu5FmEAJu/r4aqGalBTIdzevjI44Kd3ZaXsyBJcAooEnsN1k/9/KE2G9c1AuhqE0Wfg==" saltValue="6ndbUJKBDIVGa0l70KSCPQ==" spinCount="100000" sheet="1" formatCells="0" formatColumns="0" formatRows="0" insertColumns="0" insertRows="0" insertHyperlinks="0" deleteColumns="0" deleteRows="0" sort="0" autoFilter="0" pivotTables="0"/>
  <mergeCells count="26">
    <mergeCell ref="AD1:AE1"/>
    <mergeCell ref="Y3:AB3"/>
    <mergeCell ref="AC3:AF3"/>
    <mergeCell ref="AG3:AH4"/>
    <mergeCell ref="AI3:AJ4"/>
    <mergeCell ref="Y4:Z4"/>
    <mergeCell ref="AA4:AB4"/>
    <mergeCell ref="AC4:AD4"/>
    <mergeCell ref="AE4:AF4"/>
    <mergeCell ref="M4:N4"/>
    <mergeCell ref="A3:A5"/>
    <mergeCell ref="B3:B5"/>
    <mergeCell ref="C3:J3"/>
    <mergeCell ref="K3:P3"/>
    <mergeCell ref="C4:D4"/>
    <mergeCell ref="E4:F4"/>
    <mergeCell ref="G4:H4"/>
    <mergeCell ref="I4:J4"/>
    <mergeCell ref="K4:L4"/>
    <mergeCell ref="Q3:T3"/>
    <mergeCell ref="U3:X3"/>
    <mergeCell ref="O4:P4"/>
    <mergeCell ref="Q4:R4"/>
    <mergeCell ref="S4:T4"/>
    <mergeCell ref="U4:V4"/>
    <mergeCell ref="W4:X4"/>
  </mergeCells>
  <hyperlinks>
    <hyperlink ref="AD1" location="ОГЛАВЛЕНИЕ!A1" display="ОГЛАВЛЕНИЕ" xr:uid="{D08745A8-3EA3-4336-AFF9-32535BDCCECC}"/>
  </hyperlinks>
  <pageMargins left="0.7" right="0.7" top="0.75" bottom="0.75" header="0.3" footer="0.3"/>
  <pageSetup paperSize="9" scale="39" orientation="landscape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F56EF-2720-488F-9D90-56ED6DB0A565}">
  <sheetPr codeName="Лист21">
    <tabColor rgb="FFFFFF00"/>
    <pageSetUpPr fitToPage="1"/>
  </sheetPr>
  <dimension ref="A1:R76"/>
  <sheetViews>
    <sheetView view="pageLayout" topLeftCell="A4" zoomScaleNormal="100" workbookViewId="0">
      <selection activeCell="K6" activeCellId="1" sqref="C6:H29 K6:N29"/>
    </sheetView>
  </sheetViews>
  <sheetFormatPr defaultRowHeight="14.5" x14ac:dyDescent="0.35"/>
  <cols>
    <col min="2" max="2" width="27.1796875" customWidth="1"/>
    <col min="3" max="3" width="10.54296875" customWidth="1"/>
    <col min="4" max="4" width="10.26953125" customWidth="1"/>
    <col min="7" max="7" width="11.7265625" customWidth="1"/>
    <col min="8" max="8" width="10.54296875" customWidth="1"/>
  </cols>
  <sheetData>
    <row r="1" spans="1:18" ht="17.5" x14ac:dyDescent="0.35">
      <c r="A1" s="78" t="s">
        <v>267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28" t="s">
        <v>390</v>
      </c>
      <c r="O1" s="228"/>
      <c r="P1" s="1"/>
      <c r="Q1" s="1"/>
      <c r="R1" s="1"/>
    </row>
    <row r="2" spans="1:18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6" thickBot="1" x14ac:dyDescent="0.4">
      <c r="A3" s="202" t="s">
        <v>2</v>
      </c>
      <c r="B3" s="202" t="s">
        <v>3</v>
      </c>
      <c r="C3" s="237" t="s">
        <v>268</v>
      </c>
      <c r="D3" s="238"/>
      <c r="E3" s="238"/>
      <c r="F3" s="238"/>
      <c r="G3" s="238"/>
      <c r="H3" s="239"/>
      <c r="I3" s="300" t="s">
        <v>10</v>
      </c>
      <c r="J3" s="301"/>
      <c r="K3" s="237" t="s">
        <v>269</v>
      </c>
      <c r="L3" s="238"/>
      <c r="M3" s="238"/>
      <c r="N3" s="239"/>
      <c r="O3" s="217" t="s">
        <v>10</v>
      </c>
      <c r="P3" s="217"/>
      <c r="Q3" s="1"/>
      <c r="R3" s="1"/>
    </row>
    <row r="4" spans="1:18" ht="95.25" customHeight="1" thickBot="1" x14ac:dyDescent="0.4">
      <c r="A4" s="203"/>
      <c r="B4" s="203"/>
      <c r="C4" s="264" t="s">
        <v>270</v>
      </c>
      <c r="D4" s="278"/>
      <c r="E4" s="264" t="s">
        <v>271</v>
      </c>
      <c r="F4" s="265"/>
      <c r="G4" s="264" t="s">
        <v>272</v>
      </c>
      <c r="H4" s="265"/>
      <c r="I4" s="302"/>
      <c r="J4" s="303"/>
      <c r="K4" s="264" t="s">
        <v>273</v>
      </c>
      <c r="L4" s="265"/>
      <c r="M4" s="278" t="s">
        <v>274</v>
      </c>
      <c r="N4" s="265"/>
      <c r="O4" s="217"/>
      <c r="P4" s="217"/>
      <c r="Q4" s="1"/>
      <c r="R4" s="1"/>
    </row>
    <row r="5" spans="1:18" ht="16" thickBot="1" x14ac:dyDescent="0.4">
      <c r="A5" s="204"/>
      <c r="B5" s="204"/>
      <c r="C5" s="22" t="s">
        <v>15</v>
      </c>
      <c r="D5" s="22" t="s">
        <v>16</v>
      </c>
      <c r="E5" s="22" t="s">
        <v>15</v>
      </c>
      <c r="F5" s="22" t="s">
        <v>16</v>
      </c>
      <c r="G5" s="22" t="s">
        <v>15</v>
      </c>
      <c r="H5" s="22" t="s">
        <v>16</v>
      </c>
      <c r="I5" s="43" t="s">
        <v>15</v>
      </c>
      <c r="J5" s="43" t="s">
        <v>16</v>
      </c>
      <c r="K5" s="22" t="s">
        <v>15</v>
      </c>
      <c r="L5" s="22" t="s">
        <v>16</v>
      </c>
      <c r="M5" s="22" t="s">
        <v>15</v>
      </c>
      <c r="N5" s="22" t="s">
        <v>16</v>
      </c>
      <c r="O5" s="43" t="s">
        <v>15</v>
      </c>
      <c r="P5" s="43" t="s">
        <v>16</v>
      </c>
      <c r="Q5" s="1"/>
      <c r="R5" s="1"/>
    </row>
    <row r="6" spans="1:18" ht="16" thickBot="1" x14ac:dyDescent="0.4">
      <c r="A6" s="23">
        <v>1</v>
      </c>
      <c r="B6" s="24" t="s">
        <v>17</v>
      </c>
      <c r="C6" s="71"/>
      <c r="D6" s="71"/>
      <c r="E6" s="71"/>
      <c r="F6" s="71"/>
      <c r="G6" s="71"/>
      <c r="H6" s="71"/>
      <c r="I6" s="110">
        <f>(C6+E6+G6)/3</f>
        <v>0</v>
      </c>
      <c r="J6" s="110">
        <f>(D6+F6+H6)/3</f>
        <v>0</v>
      </c>
      <c r="K6" s="71"/>
      <c r="L6" s="71"/>
      <c r="M6" s="102"/>
      <c r="N6" s="102"/>
      <c r="O6" s="44">
        <f>(K6+M6)/2</f>
        <v>0</v>
      </c>
      <c r="P6" s="44">
        <f>(L6+N6)/2</f>
        <v>0</v>
      </c>
      <c r="Q6" s="1"/>
      <c r="R6" s="1"/>
    </row>
    <row r="7" spans="1:18" ht="16" thickBot="1" x14ac:dyDescent="0.4">
      <c r="A7" s="23">
        <v>2</v>
      </c>
      <c r="B7" s="24" t="s">
        <v>18</v>
      </c>
      <c r="C7" s="71"/>
      <c r="D7" s="71"/>
      <c r="E7" s="71"/>
      <c r="F7" s="71"/>
      <c r="G7" s="71"/>
      <c r="H7" s="71"/>
      <c r="I7" s="110">
        <f t="shared" ref="I7:J30" si="0">(C7+E7+G7)/3</f>
        <v>0</v>
      </c>
      <c r="J7" s="110">
        <f t="shared" si="0"/>
        <v>0</v>
      </c>
      <c r="K7" s="71"/>
      <c r="L7" s="71"/>
      <c r="M7" s="102"/>
      <c r="N7" s="102"/>
      <c r="O7" s="44">
        <f t="shared" ref="O7:P30" si="1">(K7+M7)/2</f>
        <v>0</v>
      </c>
      <c r="P7" s="44">
        <f t="shared" si="1"/>
        <v>0</v>
      </c>
      <c r="Q7" s="1"/>
      <c r="R7" s="1"/>
    </row>
    <row r="8" spans="1:18" ht="19.5" customHeight="1" thickBot="1" x14ac:dyDescent="0.4">
      <c r="A8" s="23">
        <v>3</v>
      </c>
      <c r="B8" s="24" t="s">
        <v>19</v>
      </c>
      <c r="C8" s="71"/>
      <c r="D8" s="71"/>
      <c r="E8" s="71"/>
      <c r="F8" s="71"/>
      <c r="G8" s="71"/>
      <c r="H8" s="71"/>
      <c r="I8" s="110">
        <f t="shared" si="0"/>
        <v>0</v>
      </c>
      <c r="J8" s="110">
        <f t="shared" si="0"/>
        <v>0</v>
      </c>
      <c r="K8" s="71"/>
      <c r="L8" s="71"/>
      <c r="M8" s="102"/>
      <c r="N8" s="102"/>
      <c r="O8" s="44">
        <f t="shared" si="1"/>
        <v>0</v>
      </c>
      <c r="P8" s="44">
        <f t="shared" si="1"/>
        <v>0</v>
      </c>
      <c r="Q8" s="1"/>
      <c r="R8" s="1"/>
    </row>
    <row r="9" spans="1:18" ht="16" thickBot="1" x14ac:dyDescent="0.4">
      <c r="A9" s="23">
        <v>4</v>
      </c>
      <c r="B9" s="24"/>
      <c r="C9" s="71"/>
      <c r="D9" s="71"/>
      <c r="E9" s="71"/>
      <c r="F9" s="71"/>
      <c r="G9" s="71"/>
      <c r="H9" s="71"/>
      <c r="I9" s="110">
        <f t="shared" si="0"/>
        <v>0</v>
      </c>
      <c r="J9" s="110">
        <f t="shared" si="0"/>
        <v>0</v>
      </c>
      <c r="K9" s="71"/>
      <c r="L9" s="71"/>
      <c r="M9" s="102"/>
      <c r="N9" s="102"/>
      <c r="O9" s="44">
        <f t="shared" si="1"/>
        <v>0</v>
      </c>
      <c r="P9" s="44">
        <f t="shared" si="1"/>
        <v>0</v>
      </c>
      <c r="Q9" s="1"/>
      <c r="R9" s="1"/>
    </row>
    <row r="10" spans="1:18" ht="16" thickBot="1" x14ac:dyDescent="0.4">
      <c r="A10" s="23">
        <v>5</v>
      </c>
      <c r="B10" s="24"/>
      <c r="C10" s="71"/>
      <c r="D10" s="71"/>
      <c r="E10" s="71"/>
      <c r="F10" s="71"/>
      <c r="G10" s="71"/>
      <c r="H10" s="71"/>
      <c r="I10" s="110">
        <f t="shared" si="0"/>
        <v>0</v>
      </c>
      <c r="J10" s="110">
        <f t="shared" si="0"/>
        <v>0</v>
      </c>
      <c r="K10" s="71"/>
      <c r="L10" s="71"/>
      <c r="M10" s="102"/>
      <c r="N10" s="102"/>
      <c r="O10" s="44">
        <f t="shared" si="1"/>
        <v>0</v>
      </c>
      <c r="P10" s="44">
        <f t="shared" si="1"/>
        <v>0</v>
      </c>
      <c r="Q10" s="1"/>
      <c r="R10" s="1"/>
    </row>
    <row r="11" spans="1:18" ht="16" thickBot="1" x14ac:dyDescent="0.4">
      <c r="A11" s="23">
        <v>6</v>
      </c>
      <c r="B11" s="24"/>
      <c r="C11" s="71"/>
      <c r="D11" s="71"/>
      <c r="E11" s="71"/>
      <c r="F11" s="71"/>
      <c r="G11" s="71"/>
      <c r="H11" s="71"/>
      <c r="I11" s="110">
        <f t="shared" si="0"/>
        <v>0</v>
      </c>
      <c r="J11" s="110">
        <f t="shared" si="0"/>
        <v>0</v>
      </c>
      <c r="K11" s="71"/>
      <c r="L11" s="71"/>
      <c r="M11" s="102"/>
      <c r="N11" s="102"/>
      <c r="O11" s="44">
        <f t="shared" si="1"/>
        <v>0</v>
      </c>
      <c r="P11" s="44">
        <f t="shared" si="1"/>
        <v>0</v>
      </c>
      <c r="Q11" s="1"/>
      <c r="R11" s="1"/>
    </row>
    <row r="12" spans="1:18" ht="16" thickBot="1" x14ac:dyDescent="0.4">
      <c r="A12" s="23">
        <v>7</v>
      </c>
      <c r="B12" s="24"/>
      <c r="C12" s="71"/>
      <c r="D12" s="71"/>
      <c r="E12" s="71"/>
      <c r="F12" s="71"/>
      <c r="G12" s="71"/>
      <c r="H12" s="71"/>
      <c r="I12" s="110">
        <f t="shared" si="0"/>
        <v>0</v>
      </c>
      <c r="J12" s="110">
        <f t="shared" si="0"/>
        <v>0</v>
      </c>
      <c r="K12" s="71"/>
      <c r="L12" s="71"/>
      <c r="M12" s="102"/>
      <c r="N12" s="102"/>
      <c r="O12" s="44">
        <f t="shared" si="1"/>
        <v>0</v>
      </c>
      <c r="P12" s="44">
        <f t="shared" si="1"/>
        <v>0</v>
      </c>
      <c r="Q12" s="1"/>
      <c r="R12" s="1"/>
    </row>
    <row r="13" spans="1:18" ht="16" thickBot="1" x14ac:dyDescent="0.4">
      <c r="A13" s="23">
        <v>8</v>
      </c>
      <c r="B13" s="24"/>
      <c r="C13" s="71"/>
      <c r="D13" s="71"/>
      <c r="E13" s="71"/>
      <c r="F13" s="71"/>
      <c r="G13" s="71"/>
      <c r="H13" s="71"/>
      <c r="I13" s="110">
        <f t="shared" si="0"/>
        <v>0</v>
      </c>
      <c r="J13" s="110">
        <f t="shared" si="0"/>
        <v>0</v>
      </c>
      <c r="K13" s="71"/>
      <c r="L13" s="71"/>
      <c r="M13" s="102"/>
      <c r="N13" s="102"/>
      <c r="O13" s="44">
        <f t="shared" si="1"/>
        <v>0</v>
      </c>
      <c r="P13" s="44">
        <f t="shared" si="1"/>
        <v>0</v>
      </c>
      <c r="Q13" s="1"/>
      <c r="R13" s="1"/>
    </row>
    <row r="14" spans="1:18" ht="16" thickBot="1" x14ac:dyDescent="0.4">
      <c r="A14" s="23">
        <v>9</v>
      </c>
      <c r="B14" s="24"/>
      <c r="C14" s="71"/>
      <c r="D14" s="71"/>
      <c r="E14" s="71"/>
      <c r="F14" s="71"/>
      <c r="G14" s="71"/>
      <c r="H14" s="71"/>
      <c r="I14" s="110">
        <f t="shared" si="0"/>
        <v>0</v>
      </c>
      <c r="J14" s="110">
        <f t="shared" si="0"/>
        <v>0</v>
      </c>
      <c r="K14" s="71"/>
      <c r="L14" s="71"/>
      <c r="M14" s="102"/>
      <c r="N14" s="102"/>
      <c r="O14" s="44">
        <f t="shared" si="1"/>
        <v>0</v>
      </c>
      <c r="P14" s="44">
        <f t="shared" si="1"/>
        <v>0</v>
      </c>
      <c r="Q14" s="1"/>
      <c r="R14" s="1"/>
    </row>
    <row r="15" spans="1:18" ht="16" thickBot="1" x14ac:dyDescent="0.4">
      <c r="A15" s="23">
        <v>10</v>
      </c>
      <c r="B15" s="24"/>
      <c r="C15" s="71"/>
      <c r="D15" s="71"/>
      <c r="E15" s="71"/>
      <c r="F15" s="71"/>
      <c r="G15" s="71"/>
      <c r="H15" s="71"/>
      <c r="I15" s="110">
        <f t="shared" si="0"/>
        <v>0</v>
      </c>
      <c r="J15" s="110">
        <f t="shared" si="0"/>
        <v>0</v>
      </c>
      <c r="K15" s="71"/>
      <c r="L15" s="71"/>
      <c r="M15" s="102"/>
      <c r="N15" s="102"/>
      <c r="O15" s="44">
        <f t="shared" si="1"/>
        <v>0</v>
      </c>
      <c r="P15" s="44">
        <f t="shared" si="1"/>
        <v>0</v>
      </c>
      <c r="Q15" s="1"/>
      <c r="R15" s="1"/>
    </row>
    <row r="16" spans="1:18" ht="16" thickBot="1" x14ac:dyDescent="0.4">
      <c r="A16" s="23">
        <v>11</v>
      </c>
      <c r="B16" s="24"/>
      <c r="C16" s="71"/>
      <c r="D16" s="71"/>
      <c r="E16" s="71"/>
      <c r="F16" s="71"/>
      <c r="G16" s="71"/>
      <c r="H16" s="71"/>
      <c r="I16" s="110">
        <f t="shared" si="0"/>
        <v>0</v>
      </c>
      <c r="J16" s="110">
        <f t="shared" si="0"/>
        <v>0</v>
      </c>
      <c r="K16" s="71"/>
      <c r="L16" s="71"/>
      <c r="M16" s="102"/>
      <c r="N16" s="102"/>
      <c r="O16" s="44">
        <f t="shared" si="1"/>
        <v>0</v>
      </c>
      <c r="P16" s="44">
        <f t="shared" si="1"/>
        <v>0</v>
      </c>
      <c r="Q16" s="1"/>
      <c r="R16" s="1"/>
    </row>
    <row r="17" spans="1:18" ht="16" thickBot="1" x14ac:dyDescent="0.4">
      <c r="A17" s="23">
        <v>12</v>
      </c>
      <c r="B17" s="24"/>
      <c r="C17" s="71"/>
      <c r="D17" s="71"/>
      <c r="E17" s="71"/>
      <c r="F17" s="71"/>
      <c r="G17" s="71"/>
      <c r="H17" s="71"/>
      <c r="I17" s="110">
        <f t="shared" si="0"/>
        <v>0</v>
      </c>
      <c r="J17" s="110">
        <f t="shared" si="0"/>
        <v>0</v>
      </c>
      <c r="K17" s="71"/>
      <c r="L17" s="71"/>
      <c r="M17" s="102"/>
      <c r="N17" s="102"/>
      <c r="O17" s="44">
        <f t="shared" si="1"/>
        <v>0</v>
      </c>
      <c r="P17" s="44">
        <f t="shared" si="1"/>
        <v>0</v>
      </c>
      <c r="Q17" s="1"/>
      <c r="R17" s="1"/>
    </row>
    <row r="18" spans="1:18" ht="16" thickBot="1" x14ac:dyDescent="0.4">
      <c r="A18" s="23">
        <v>13</v>
      </c>
      <c r="B18" s="24"/>
      <c r="C18" s="71"/>
      <c r="D18" s="71"/>
      <c r="E18" s="71"/>
      <c r="F18" s="71"/>
      <c r="G18" s="71"/>
      <c r="H18" s="71"/>
      <c r="I18" s="110">
        <f t="shared" si="0"/>
        <v>0</v>
      </c>
      <c r="J18" s="110">
        <f t="shared" si="0"/>
        <v>0</v>
      </c>
      <c r="K18" s="71"/>
      <c r="L18" s="71"/>
      <c r="M18" s="102"/>
      <c r="N18" s="102"/>
      <c r="O18" s="44">
        <f t="shared" si="1"/>
        <v>0</v>
      </c>
      <c r="P18" s="44">
        <f t="shared" si="1"/>
        <v>0</v>
      </c>
      <c r="Q18" s="1"/>
      <c r="R18" s="1"/>
    </row>
    <row r="19" spans="1:18" ht="16" thickBot="1" x14ac:dyDescent="0.4">
      <c r="A19" s="23">
        <v>14</v>
      </c>
      <c r="B19" s="24"/>
      <c r="C19" s="71"/>
      <c r="D19" s="71"/>
      <c r="E19" s="71"/>
      <c r="F19" s="71"/>
      <c r="G19" s="71"/>
      <c r="H19" s="71"/>
      <c r="I19" s="110">
        <f t="shared" si="0"/>
        <v>0</v>
      </c>
      <c r="J19" s="110">
        <f t="shared" si="0"/>
        <v>0</v>
      </c>
      <c r="K19" s="71"/>
      <c r="L19" s="71"/>
      <c r="M19" s="102"/>
      <c r="N19" s="102"/>
      <c r="O19" s="44">
        <f t="shared" si="1"/>
        <v>0</v>
      </c>
      <c r="P19" s="44">
        <f t="shared" si="1"/>
        <v>0</v>
      </c>
      <c r="Q19" s="1"/>
      <c r="R19" s="1"/>
    </row>
    <row r="20" spans="1:18" ht="16" thickBot="1" x14ac:dyDescent="0.4">
      <c r="A20" s="23">
        <v>15</v>
      </c>
      <c r="B20" s="24"/>
      <c r="C20" s="71"/>
      <c r="D20" s="71"/>
      <c r="E20" s="71"/>
      <c r="F20" s="71"/>
      <c r="G20" s="71"/>
      <c r="H20" s="71"/>
      <c r="I20" s="110">
        <f t="shared" si="0"/>
        <v>0</v>
      </c>
      <c r="J20" s="110">
        <f t="shared" si="0"/>
        <v>0</v>
      </c>
      <c r="K20" s="71"/>
      <c r="L20" s="71"/>
      <c r="M20" s="102"/>
      <c r="N20" s="102"/>
      <c r="O20" s="44">
        <f t="shared" si="1"/>
        <v>0</v>
      </c>
      <c r="P20" s="44">
        <f t="shared" si="1"/>
        <v>0</v>
      </c>
      <c r="Q20" s="1"/>
      <c r="R20" s="1"/>
    </row>
    <row r="21" spans="1:18" ht="16" thickBot="1" x14ac:dyDescent="0.4">
      <c r="A21" s="23">
        <v>16</v>
      </c>
      <c r="B21" s="24"/>
      <c r="C21" s="71"/>
      <c r="D21" s="71"/>
      <c r="E21" s="71"/>
      <c r="F21" s="71"/>
      <c r="G21" s="71"/>
      <c r="H21" s="71"/>
      <c r="I21" s="110">
        <f t="shared" si="0"/>
        <v>0</v>
      </c>
      <c r="J21" s="110">
        <f t="shared" si="0"/>
        <v>0</v>
      </c>
      <c r="K21" s="71"/>
      <c r="L21" s="71"/>
      <c r="M21" s="102"/>
      <c r="N21" s="102"/>
      <c r="O21" s="44">
        <f t="shared" si="1"/>
        <v>0</v>
      </c>
      <c r="P21" s="44">
        <f t="shared" si="1"/>
        <v>0</v>
      </c>
      <c r="Q21" s="1"/>
      <c r="R21" s="1"/>
    </row>
    <row r="22" spans="1:18" ht="16" thickBot="1" x14ac:dyDescent="0.4">
      <c r="A22" s="23">
        <v>17</v>
      </c>
      <c r="B22" s="24"/>
      <c r="C22" s="71"/>
      <c r="D22" s="71"/>
      <c r="E22" s="71"/>
      <c r="F22" s="71"/>
      <c r="G22" s="71"/>
      <c r="H22" s="71"/>
      <c r="I22" s="110">
        <f t="shared" si="0"/>
        <v>0</v>
      </c>
      <c r="J22" s="110">
        <f t="shared" si="0"/>
        <v>0</v>
      </c>
      <c r="K22" s="71"/>
      <c r="L22" s="71"/>
      <c r="M22" s="102"/>
      <c r="N22" s="102"/>
      <c r="O22" s="44">
        <f t="shared" si="1"/>
        <v>0</v>
      </c>
      <c r="P22" s="44">
        <f t="shared" si="1"/>
        <v>0</v>
      </c>
      <c r="Q22" s="1"/>
      <c r="R22" s="1"/>
    </row>
    <row r="23" spans="1:18" ht="16" thickBot="1" x14ac:dyDescent="0.4">
      <c r="A23" s="23">
        <v>18</v>
      </c>
      <c r="B23" s="24"/>
      <c r="C23" s="71"/>
      <c r="D23" s="71"/>
      <c r="E23" s="71"/>
      <c r="F23" s="71"/>
      <c r="G23" s="71"/>
      <c r="H23" s="71"/>
      <c r="I23" s="110">
        <f t="shared" si="0"/>
        <v>0</v>
      </c>
      <c r="J23" s="110">
        <f t="shared" si="0"/>
        <v>0</v>
      </c>
      <c r="K23" s="71"/>
      <c r="L23" s="71"/>
      <c r="M23" s="102"/>
      <c r="N23" s="102"/>
      <c r="O23" s="44">
        <f t="shared" si="1"/>
        <v>0</v>
      </c>
      <c r="P23" s="44">
        <f t="shared" si="1"/>
        <v>0</v>
      </c>
      <c r="Q23" s="1"/>
      <c r="R23" s="1"/>
    </row>
    <row r="24" spans="1:18" ht="16" thickBot="1" x14ac:dyDescent="0.4">
      <c r="A24" s="23">
        <v>19</v>
      </c>
      <c r="B24" s="24"/>
      <c r="C24" s="71"/>
      <c r="D24" s="71"/>
      <c r="E24" s="71"/>
      <c r="F24" s="71"/>
      <c r="G24" s="71"/>
      <c r="H24" s="71"/>
      <c r="I24" s="110">
        <f t="shared" si="0"/>
        <v>0</v>
      </c>
      <c r="J24" s="110">
        <f t="shared" si="0"/>
        <v>0</v>
      </c>
      <c r="K24" s="71"/>
      <c r="L24" s="71"/>
      <c r="M24" s="102"/>
      <c r="N24" s="102"/>
      <c r="O24" s="44">
        <f t="shared" si="1"/>
        <v>0</v>
      </c>
      <c r="P24" s="44">
        <f t="shared" si="1"/>
        <v>0</v>
      </c>
      <c r="Q24" s="1"/>
      <c r="R24" s="1"/>
    </row>
    <row r="25" spans="1:18" ht="16" thickBot="1" x14ac:dyDescent="0.4">
      <c r="A25" s="23">
        <v>20</v>
      </c>
      <c r="B25" s="24"/>
      <c r="C25" s="71"/>
      <c r="D25" s="71"/>
      <c r="E25" s="71"/>
      <c r="F25" s="71"/>
      <c r="G25" s="71"/>
      <c r="H25" s="71"/>
      <c r="I25" s="110">
        <f t="shared" si="0"/>
        <v>0</v>
      </c>
      <c r="J25" s="110">
        <f t="shared" si="0"/>
        <v>0</v>
      </c>
      <c r="K25" s="71"/>
      <c r="L25" s="71"/>
      <c r="M25" s="102"/>
      <c r="N25" s="102"/>
      <c r="O25" s="44">
        <f t="shared" si="1"/>
        <v>0</v>
      </c>
      <c r="P25" s="44">
        <f t="shared" si="1"/>
        <v>0</v>
      </c>
      <c r="Q25" s="1"/>
      <c r="R25" s="1"/>
    </row>
    <row r="26" spans="1:18" ht="16" thickBot="1" x14ac:dyDescent="0.4">
      <c r="A26" s="23">
        <v>21</v>
      </c>
      <c r="B26" s="24"/>
      <c r="C26" s="71"/>
      <c r="D26" s="71"/>
      <c r="E26" s="71"/>
      <c r="F26" s="71"/>
      <c r="G26" s="71"/>
      <c r="H26" s="71"/>
      <c r="I26" s="110">
        <f t="shared" si="0"/>
        <v>0</v>
      </c>
      <c r="J26" s="110">
        <f t="shared" si="0"/>
        <v>0</v>
      </c>
      <c r="K26" s="71"/>
      <c r="L26" s="71"/>
      <c r="M26" s="102"/>
      <c r="N26" s="102"/>
      <c r="O26" s="44">
        <f t="shared" si="1"/>
        <v>0</v>
      </c>
      <c r="P26" s="44">
        <f t="shared" si="1"/>
        <v>0</v>
      </c>
      <c r="Q26" s="1"/>
      <c r="R26" s="1"/>
    </row>
    <row r="27" spans="1:18" ht="16" thickBot="1" x14ac:dyDescent="0.4">
      <c r="A27" s="23">
        <v>22</v>
      </c>
      <c r="B27" s="24"/>
      <c r="C27" s="71"/>
      <c r="D27" s="71"/>
      <c r="E27" s="71"/>
      <c r="F27" s="71"/>
      <c r="G27" s="71"/>
      <c r="H27" s="71"/>
      <c r="I27" s="110">
        <f t="shared" si="0"/>
        <v>0</v>
      </c>
      <c r="J27" s="110">
        <f t="shared" si="0"/>
        <v>0</v>
      </c>
      <c r="K27" s="71"/>
      <c r="L27" s="71"/>
      <c r="M27" s="102"/>
      <c r="N27" s="102"/>
      <c r="O27" s="44">
        <f t="shared" si="1"/>
        <v>0</v>
      </c>
      <c r="P27" s="44">
        <f t="shared" si="1"/>
        <v>0</v>
      </c>
      <c r="Q27" s="1"/>
      <c r="R27" s="1"/>
    </row>
    <row r="28" spans="1:18" ht="16" thickBot="1" x14ac:dyDescent="0.4">
      <c r="A28" s="23">
        <v>23</v>
      </c>
      <c r="B28" s="24"/>
      <c r="C28" s="71"/>
      <c r="D28" s="71"/>
      <c r="E28" s="71"/>
      <c r="F28" s="71"/>
      <c r="G28" s="71"/>
      <c r="H28" s="71"/>
      <c r="I28" s="110">
        <f t="shared" si="0"/>
        <v>0</v>
      </c>
      <c r="J28" s="110">
        <f t="shared" si="0"/>
        <v>0</v>
      </c>
      <c r="K28" s="71"/>
      <c r="L28" s="71"/>
      <c r="M28" s="102"/>
      <c r="N28" s="102"/>
      <c r="O28" s="44">
        <f t="shared" si="1"/>
        <v>0</v>
      </c>
      <c r="P28" s="44">
        <f t="shared" si="1"/>
        <v>0</v>
      </c>
      <c r="Q28" s="1"/>
      <c r="R28" s="1"/>
    </row>
    <row r="29" spans="1:18" ht="16" thickBot="1" x14ac:dyDescent="0.4">
      <c r="A29" s="23">
        <v>24</v>
      </c>
      <c r="B29" s="24"/>
      <c r="C29" s="71"/>
      <c r="D29" s="71"/>
      <c r="E29" s="71"/>
      <c r="F29" s="71"/>
      <c r="G29" s="71"/>
      <c r="H29" s="71"/>
      <c r="I29" s="110">
        <f t="shared" si="0"/>
        <v>0</v>
      </c>
      <c r="J29" s="110">
        <f t="shared" si="0"/>
        <v>0</v>
      </c>
      <c r="K29" s="71"/>
      <c r="L29" s="71"/>
      <c r="M29" s="102"/>
      <c r="N29" s="102"/>
      <c r="O29" s="44">
        <f t="shared" si="1"/>
        <v>0</v>
      </c>
      <c r="P29" s="44">
        <f t="shared" si="1"/>
        <v>0</v>
      </c>
      <c r="Q29" s="1"/>
      <c r="R29" s="1"/>
    </row>
    <row r="30" spans="1:18" ht="16" thickBot="1" x14ac:dyDescent="0.4">
      <c r="A30" s="23"/>
      <c r="B30" s="39" t="s">
        <v>20</v>
      </c>
      <c r="C30" s="40">
        <f>(C6+C7+C8+C9+C10+C11+C12+C13+C14+C15+C16+C17+C18+C19+C20+C21+C22+C23+C24+C25+C26+C27+C28+C29)/COUNTA($B$6:$B$29)</f>
        <v>0</v>
      </c>
      <c r="D30" s="40">
        <f t="shared" ref="D30:H30" si="2">(D6+D7+D8+D9+D10+D11+D12+D13+D14+D15+D16+D17+D18+D19+D20+D21+D22+D23+D24+D25+D26+D27+D28+D29)/COUNTA($B$6:$B$29)</f>
        <v>0</v>
      </c>
      <c r="E30" s="40">
        <f t="shared" si="2"/>
        <v>0</v>
      </c>
      <c r="F30" s="40">
        <f t="shared" si="2"/>
        <v>0</v>
      </c>
      <c r="G30" s="40">
        <f t="shared" si="2"/>
        <v>0</v>
      </c>
      <c r="H30" s="40">
        <f t="shared" si="2"/>
        <v>0</v>
      </c>
      <c r="I30" s="93">
        <f t="shared" si="0"/>
        <v>0</v>
      </c>
      <c r="J30" s="93">
        <f t="shared" si="0"/>
        <v>0</v>
      </c>
      <c r="K30" s="40">
        <f>(K6+K7+K8+K9+K10+K11+K12+K13+K14+K15+K16+K17+K18+K19+K20+K21+K22+K23+K24+K25+K26+K27+K28+K29)/COUNTA($B$6:$B$29)</f>
        <v>0</v>
      </c>
      <c r="L30" s="40">
        <f t="shared" ref="L30:N30" si="3">(L6+L7+L8+L9+L10+L11+L12+L13+L14+L15+L16+L17+L18+L19+L20+L21+L22+L23+L24+L25+L26+L27+L28+L29)/COUNTA($B$6:$B$29)</f>
        <v>0</v>
      </c>
      <c r="M30" s="40">
        <f t="shared" si="3"/>
        <v>0</v>
      </c>
      <c r="N30" s="40">
        <f t="shared" si="3"/>
        <v>0</v>
      </c>
      <c r="O30" s="50">
        <f t="shared" si="1"/>
        <v>0</v>
      </c>
      <c r="P30" s="50">
        <f t="shared" si="1"/>
        <v>0</v>
      </c>
      <c r="Q30" s="1"/>
      <c r="R30" s="1"/>
    </row>
    <row r="31" spans="1:18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5" x14ac:dyDescent="0.35">
      <c r="A32" s="1"/>
      <c r="B32" s="14" t="s">
        <v>275</v>
      </c>
      <c r="C32" s="1"/>
      <c r="D32" s="1"/>
      <c r="E32" s="1"/>
      <c r="F32" s="1"/>
      <c r="G32" s="1"/>
      <c r="H32" s="14" t="s">
        <v>276</v>
      </c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" x14ac:dyDescent="0.35">
      <c r="A33" s="1"/>
      <c r="B33" s="27" t="s">
        <v>21</v>
      </c>
      <c r="C33" s="28"/>
      <c r="D33" s="28"/>
      <c r="E33" s="28"/>
      <c r="F33" s="28"/>
      <c r="G33" s="1"/>
      <c r="H33" s="306" t="s">
        <v>21</v>
      </c>
      <c r="I33" s="306"/>
      <c r="J33" s="306"/>
      <c r="K33" s="306"/>
      <c r="L33" s="1"/>
      <c r="M33" s="1"/>
      <c r="N33" s="1"/>
      <c r="O33" s="1"/>
      <c r="P33" s="1"/>
      <c r="Q33" s="1"/>
      <c r="R33" s="1"/>
    </row>
    <row r="34" spans="1:18" ht="28" x14ac:dyDescent="0.35">
      <c r="A34" s="1"/>
      <c r="B34" s="29"/>
      <c r="C34" s="30" t="s">
        <v>22</v>
      </c>
      <c r="D34" s="101" t="s">
        <v>23</v>
      </c>
      <c r="E34" s="101" t="s">
        <v>24</v>
      </c>
      <c r="F34" s="101" t="s">
        <v>25</v>
      </c>
      <c r="G34" s="1"/>
      <c r="H34" s="307"/>
      <c r="I34" s="307"/>
      <c r="J34" s="307"/>
      <c r="K34" s="308"/>
      <c r="L34" s="30" t="s">
        <v>22</v>
      </c>
      <c r="M34" s="101" t="s">
        <v>23</v>
      </c>
      <c r="N34" s="101" t="s">
        <v>24</v>
      </c>
      <c r="O34" s="101" t="s">
        <v>25</v>
      </c>
      <c r="P34" s="1"/>
      <c r="Q34" s="1"/>
      <c r="R34" s="1"/>
    </row>
    <row r="35" spans="1:18" ht="15.5" x14ac:dyDescent="0.35">
      <c r="A35" s="1"/>
      <c r="B35" s="31" t="s">
        <v>26</v>
      </c>
      <c r="C35" s="32">
        <f>COUNTA(B6:B29)</f>
        <v>3</v>
      </c>
      <c r="D35" s="32">
        <f>COUNTIF(O6:O29,"&gt;=3,8")</f>
        <v>0</v>
      </c>
      <c r="E35" s="32">
        <f>COUNTIFS(O6:O29,"&lt;3,7",O6:O29,"&gt;=2,3")</f>
        <v>0</v>
      </c>
      <c r="F35" s="32">
        <f>COUNTIFS(O6:O29,"&lt;2,2",O6:O29,"&gt;0")</f>
        <v>0</v>
      </c>
      <c r="G35" s="1"/>
      <c r="H35" s="305" t="s">
        <v>26</v>
      </c>
      <c r="I35" s="305"/>
      <c r="J35" s="305"/>
      <c r="K35" s="309"/>
      <c r="L35" s="32">
        <f>COUNTA(B6:B29)</f>
        <v>3</v>
      </c>
      <c r="M35" s="32">
        <f>COUNTIF(O6:O29,"&gt;=3,8")</f>
        <v>0</v>
      </c>
      <c r="N35" s="32">
        <f>COUNTIFS(O6:O29,"&lt;3,7",O6:O29,"&gt;=2,3")</f>
        <v>0</v>
      </c>
      <c r="O35" s="32">
        <f>COUNTIFS(O6:O29,"&lt;2,2",O6:O29,"&gt;0")</f>
        <v>0</v>
      </c>
      <c r="P35" s="1"/>
      <c r="Q35" s="1"/>
      <c r="R35" s="1"/>
    </row>
    <row r="36" spans="1:18" ht="15.5" x14ac:dyDescent="0.35">
      <c r="A36" s="1"/>
      <c r="B36" s="31" t="s">
        <v>27</v>
      </c>
      <c r="C36" s="32">
        <v>100</v>
      </c>
      <c r="D36" s="109">
        <f>D35*C36/C35</f>
        <v>0</v>
      </c>
      <c r="E36" s="109">
        <f>E35*C36/C35</f>
        <v>0</v>
      </c>
      <c r="F36" s="109">
        <f>F35*C36/C35</f>
        <v>0</v>
      </c>
      <c r="G36" s="1"/>
      <c r="H36" s="305" t="s">
        <v>27</v>
      </c>
      <c r="I36" s="305"/>
      <c r="J36" s="305"/>
      <c r="K36" s="309"/>
      <c r="L36" s="32">
        <v>100</v>
      </c>
      <c r="M36" s="109">
        <f>M35*L36/L35</f>
        <v>0</v>
      </c>
      <c r="N36" s="109">
        <f>N35*L36/L35</f>
        <v>0</v>
      </c>
      <c r="O36" s="109">
        <f>O35*L36/L35</f>
        <v>0</v>
      </c>
      <c r="P36" s="1"/>
      <c r="Q36" s="1"/>
      <c r="R36" s="1"/>
    </row>
    <row r="37" spans="1:18" ht="15.5" x14ac:dyDescent="0.35">
      <c r="A37" s="1"/>
      <c r="B37" s="34"/>
      <c r="C37" s="28"/>
      <c r="D37" s="28"/>
      <c r="E37" s="28"/>
      <c r="F37" s="28"/>
      <c r="G37" s="1"/>
      <c r="H37" s="34"/>
      <c r="I37" s="1"/>
      <c r="J37" s="1"/>
      <c r="K37" s="1"/>
      <c r="L37" s="28"/>
      <c r="M37" s="28"/>
      <c r="N37" s="28"/>
      <c r="O37" s="28"/>
      <c r="P37" s="1"/>
      <c r="Q37" s="1"/>
      <c r="R37" s="1"/>
    </row>
    <row r="38" spans="1:18" ht="15.5" x14ac:dyDescent="0.35">
      <c r="A38" s="1"/>
      <c r="B38" s="34"/>
      <c r="C38" s="28"/>
      <c r="D38" s="28"/>
      <c r="E38" s="28"/>
      <c r="F38" s="28"/>
      <c r="G38" s="1"/>
      <c r="H38" s="34"/>
      <c r="I38" s="1"/>
      <c r="J38" s="1"/>
      <c r="K38" s="1"/>
      <c r="L38" s="28"/>
      <c r="M38" s="28"/>
      <c r="N38" s="28"/>
      <c r="O38" s="28"/>
      <c r="P38" s="1"/>
      <c r="Q38" s="1"/>
      <c r="R38" s="1"/>
    </row>
    <row r="39" spans="1:18" ht="15" x14ac:dyDescent="0.35">
      <c r="A39" s="1"/>
      <c r="B39" s="27" t="s">
        <v>28</v>
      </c>
      <c r="C39" s="28"/>
      <c r="D39" s="28"/>
      <c r="E39" s="28"/>
      <c r="F39" s="28"/>
      <c r="G39" s="1"/>
      <c r="H39" s="310" t="s">
        <v>28</v>
      </c>
      <c r="I39" s="310"/>
      <c r="J39" s="310"/>
      <c r="K39" s="310"/>
      <c r="L39" s="28"/>
      <c r="M39" s="28"/>
      <c r="N39" s="28"/>
      <c r="O39" s="28"/>
      <c r="P39" s="1"/>
      <c r="Q39" s="1"/>
      <c r="R39" s="1"/>
    </row>
    <row r="40" spans="1:18" ht="28" x14ac:dyDescent="0.35">
      <c r="A40" s="1"/>
      <c r="B40" s="29"/>
      <c r="C40" s="35" t="s">
        <v>22</v>
      </c>
      <c r="D40" s="101" t="s">
        <v>23</v>
      </c>
      <c r="E40" s="101" t="s">
        <v>24</v>
      </c>
      <c r="F40" s="101" t="s">
        <v>25</v>
      </c>
      <c r="G40" s="1"/>
      <c r="H40" s="304"/>
      <c r="I40" s="304"/>
      <c r="J40" s="304"/>
      <c r="K40" s="304"/>
      <c r="L40" s="111" t="s">
        <v>22</v>
      </c>
      <c r="M40" s="101" t="s">
        <v>23</v>
      </c>
      <c r="N40" s="101" t="s">
        <v>24</v>
      </c>
      <c r="O40" s="101" t="s">
        <v>25</v>
      </c>
      <c r="P40" s="1"/>
      <c r="Q40" s="1"/>
      <c r="R40" s="1"/>
    </row>
    <row r="41" spans="1:18" ht="15.5" x14ac:dyDescent="0.35">
      <c r="A41" s="1"/>
      <c r="B41" s="31" t="s">
        <v>26</v>
      </c>
      <c r="C41" s="32">
        <f>COUNTA(B5:B28)</f>
        <v>3</v>
      </c>
      <c r="D41" s="32">
        <f>COUNTIF(P6:P29,"&gt;=3,8")</f>
        <v>0</v>
      </c>
      <c r="E41" s="32">
        <f>COUNTIFS(P6:P29,"&lt;3,7",P6:P29,"&gt;=2,3")</f>
        <v>0</v>
      </c>
      <c r="F41" s="32">
        <f>COUNTIFS(P6:P29,"&lt;2,2",P6:P29,"&gt;0")</f>
        <v>0</v>
      </c>
      <c r="G41" s="1"/>
      <c r="H41" s="305" t="s">
        <v>26</v>
      </c>
      <c r="I41" s="305"/>
      <c r="J41" s="305"/>
      <c r="K41" s="305"/>
      <c r="L41" s="112">
        <f>COUNTA(B6:B29)</f>
        <v>3</v>
      </c>
      <c r="M41" s="32">
        <f>COUNTIF(P6:P29,"&gt;=3,8")</f>
        <v>0</v>
      </c>
      <c r="N41" s="32">
        <f>COUNTIFS(P6:P29,"&lt;3,7",P6:P29,"&gt;=2,3")</f>
        <v>0</v>
      </c>
      <c r="O41" s="32">
        <f>COUNTIFS(O6:O29,"&lt;2,2",O6:O29,"&gt;0")</f>
        <v>0</v>
      </c>
      <c r="P41" s="1"/>
      <c r="Q41" s="1"/>
      <c r="R41" s="1"/>
    </row>
    <row r="42" spans="1:18" ht="15.5" x14ac:dyDescent="0.35">
      <c r="A42" s="1"/>
      <c r="B42" s="31" t="s">
        <v>27</v>
      </c>
      <c r="C42" s="32">
        <v>100</v>
      </c>
      <c r="D42" s="109">
        <f>D41*C42/C41</f>
        <v>0</v>
      </c>
      <c r="E42" s="109">
        <f>E41*C42/C41</f>
        <v>0</v>
      </c>
      <c r="F42" s="109">
        <f>F41*C42/C41</f>
        <v>0</v>
      </c>
      <c r="G42" s="1"/>
      <c r="H42" s="305" t="s">
        <v>27</v>
      </c>
      <c r="I42" s="305"/>
      <c r="J42" s="305"/>
      <c r="K42" s="305"/>
      <c r="L42" s="112">
        <v>100</v>
      </c>
      <c r="M42" s="109">
        <f>M41*L42/L41</f>
        <v>0</v>
      </c>
      <c r="N42" s="109">
        <f>N41*L42/L41</f>
        <v>0</v>
      </c>
      <c r="O42" s="109">
        <f>O41*L42/L41</f>
        <v>0</v>
      </c>
      <c r="P42" s="1"/>
      <c r="Q42" s="1"/>
      <c r="R42" s="1"/>
    </row>
    <row r="43" spans="1:18" x14ac:dyDescent="0.35">
      <c r="A43" s="1"/>
      <c r="B43" s="1"/>
      <c r="C43" s="1"/>
      <c r="D43" s="1"/>
      <c r="E43" s="1"/>
      <c r="F43" s="1"/>
      <c r="G43" s="1"/>
      <c r="H43" s="113"/>
      <c r="I43" s="113"/>
      <c r="J43" s="113"/>
      <c r="K43" s="113"/>
      <c r="L43" s="1"/>
      <c r="M43" s="1"/>
      <c r="N43" s="1"/>
      <c r="O43" s="1"/>
      <c r="P43" s="1"/>
      <c r="Q43" s="1"/>
      <c r="R43" s="1"/>
    </row>
    <row r="44" spans="1:18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</sheetData>
  <sheetProtection algorithmName="SHA-512" hashValue="yMV8Y9pDaV1h2Hc2sLBdnnsM6aC4CR//p2pG8TYC7hmSsl/GuqTEaYDtNctd/+F/o5Z8aPSDcp7ed0eX2wAhJg==" saltValue="QWNUjJhH+dd7sfo6r8xH0A==" spinCount="100000" sheet="1" objects="1" formatCells="0" formatColumns="0" formatRows="0" insertColumns="0" insertRows="0" insertHyperlinks="0" deleteColumns="0" deleteRows="0" sort="0" autoFilter="0" pivotTables="0"/>
  <mergeCells count="20">
    <mergeCell ref="H40:K40"/>
    <mergeCell ref="H41:K41"/>
    <mergeCell ref="H42:K42"/>
    <mergeCell ref="N1:O1"/>
    <mergeCell ref="M4:N4"/>
    <mergeCell ref="H33:K33"/>
    <mergeCell ref="H34:K34"/>
    <mergeCell ref="H35:K35"/>
    <mergeCell ref="H36:K36"/>
    <mergeCell ref="H39:K39"/>
    <mergeCell ref="O3:P4"/>
    <mergeCell ref="A3:A5"/>
    <mergeCell ref="B3:B5"/>
    <mergeCell ref="C3:H3"/>
    <mergeCell ref="I3:J4"/>
    <mergeCell ref="K3:N3"/>
    <mergeCell ref="C4:D4"/>
    <mergeCell ref="E4:F4"/>
    <mergeCell ref="G4:H4"/>
    <mergeCell ref="K4:L4"/>
  </mergeCells>
  <hyperlinks>
    <hyperlink ref="N1" location="ОГЛАВЛЕНИЕ!A1" display="ОГЛАВЛЕНИЕ" xr:uid="{A0FA846C-6C53-4587-B5E6-2AC3FB0EB331}"/>
  </hyperlinks>
  <pageMargins left="0.7" right="0.7" top="0.75" bottom="0.75" header="0.3" footer="0.3"/>
  <pageSetup paperSize="9" scale="53" orientation="portrait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A9E9D-EB1C-4C5C-A4FD-F5620811AE77}">
  <sheetPr codeName="Лист22">
    <tabColor rgb="FFFFFF00"/>
    <pageSetUpPr fitToPage="1"/>
  </sheetPr>
  <dimension ref="A1:H58"/>
  <sheetViews>
    <sheetView view="pageLayout" topLeftCell="A10" zoomScaleNormal="100" workbookViewId="0">
      <selection activeCell="I20" sqref="I20"/>
    </sheetView>
  </sheetViews>
  <sheetFormatPr defaultRowHeight="14.5" x14ac:dyDescent="0.35"/>
  <cols>
    <col min="1" max="1" width="10.7265625" customWidth="1"/>
    <col min="2" max="2" width="15.81640625" customWidth="1"/>
    <col min="3" max="3" width="18.1796875" customWidth="1"/>
    <col min="4" max="4" width="19.1796875" customWidth="1"/>
    <col min="5" max="5" width="18.26953125" customWidth="1"/>
    <col min="6" max="6" width="18.54296875" customWidth="1"/>
    <col min="7" max="7" width="18.26953125" customWidth="1"/>
    <col min="8" max="8" width="18.1796875" customWidth="1"/>
  </cols>
  <sheetData>
    <row r="1" spans="1:8" ht="17.5" x14ac:dyDescent="0.35">
      <c r="A1" s="241" t="s">
        <v>101</v>
      </c>
      <c r="B1" s="241"/>
      <c r="C1" s="241"/>
      <c r="D1" s="241"/>
      <c r="E1" s="241"/>
      <c r="F1" s="241"/>
      <c r="G1" s="241"/>
      <c r="H1" s="241"/>
    </row>
    <row r="2" spans="1:8" ht="17.5" x14ac:dyDescent="0.35">
      <c r="A2" s="241" t="s">
        <v>277</v>
      </c>
      <c r="B2" s="241"/>
      <c r="C2" s="241"/>
      <c r="D2" s="241"/>
      <c r="E2" s="241"/>
      <c r="F2" s="241"/>
      <c r="G2" s="241"/>
      <c r="H2" s="241"/>
    </row>
    <row r="3" spans="1:8" ht="17.5" x14ac:dyDescent="0.35">
      <c r="A3" s="3"/>
      <c r="B3" s="3"/>
      <c r="C3" s="3"/>
      <c r="D3" s="3"/>
      <c r="E3" s="3"/>
      <c r="F3" s="3"/>
      <c r="G3" s="3"/>
      <c r="H3" s="3"/>
    </row>
    <row r="4" spans="1:8" ht="45" x14ac:dyDescent="0.35">
      <c r="A4" s="156" t="s">
        <v>390</v>
      </c>
      <c r="B4" s="4" t="s">
        <v>278</v>
      </c>
      <c r="C4" s="4" t="s">
        <v>279</v>
      </c>
      <c r="D4" s="4" t="s">
        <v>280</v>
      </c>
      <c r="E4" s="103" t="s">
        <v>281</v>
      </c>
      <c r="F4" s="104" t="s">
        <v>282</v>
      </c>
      <c r="G4" s="104" t="s">
        <v>283</v>
      </c>
      <c r="H4" s="105" t="s">
        <v>284</v>
      </c>
    </row>
    <row r="5" spans="1:8" ht="15" x14ac:dyDescent="0.35">
      <c r="A5" s="7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9" t="s">
        <v>108</v>
      </c>
    </row>
    <row r="6" spans="1:8" ht="18" x14ac:dyDescent="0.4">
      <c r="A6" s="11" t="s">
        <v>50</v>
      </c>
      <c r="B6" s="53">
        <f>'ХЭ-1'!R31</f>
        <v>0</v>
      </c>
      <c r="C6" s="53">
        <f>'ХЭ-2'!M30</f>
        <v>0</v>
      </c>
      <c r="D6" s="53">
        <f>'ХЭ-3.1'!U30</f>
        <v>0</v>
      </c>
      <c r="E6" s="53">
        <f>'ХЭ-4'!AI30</f>
        <v>0</v>
      </c>
      <c r="F6" s="53">
        <f>'ХЭ-5'!I30</f>
        <v>0</v>
      </c>
      <c r="G6" s="53">
        <f>'ХЭ-5'!O30</f>
        <v>0</v>
      </c>
      <c r="H6" s="12">
        <f>(B6+C6+D6+E6+F6+G6)/6</f>
        <v>0</v>
      </c>
    </row>
    <row r="7" spans="1:8" ht="18" x14ac:dyDescent="0.4">
      <c r="A7" s="11" t="s">
        <v>51</v>
      </c>
      <c r="B7" s="53">
        <f>'ХЭ-1'!S31</f>
        <v>0</v>
      </c>
      <c r="C7" s="53">
        <f>'ХЭ-2'!N30</f>
        <v>0</v>
      </c>
      <c r="D7" s="53">
        <f>'ХЭ-3.1'!V30</f>
        <v>0</v>
      </c>
      <c r="E7" s="53">
        <f>'ХЭ-4'!AJ30</f>
        <v>0</v>
      </c>
      <c r="F7" s="53">
        <f>'ХЭ-5'!J30</f>
        <v>0</v>
      </c>
      <c r="G7" s="53">
        <f>'ХЭ-5'!P30</f>
        <v>0</v>
      </c>
      <c r="H7" s="12">
        <f>(B7+C7+D7+E7+F7+G7)/6</f>
        <v>0</v>
      </c>
    </row>
    <row r="8" spans="1:8" x14ac:dyDescent="0.35">
      <c r="A8" s="1"/>
      <c r="B8" s="1"/>
      <c r="C8" s="1"/>
      <c r="D8" s="1"/>
      <c r="E8" s="1"/>
      <c r="F8" s="1"/>
      <c r="G8" s="1"/>
      <c r="H8" s="1"/>
    </row>
    <row r="9" spans="1:8" x14ac:dyDescent="0.35">
      <c r="A9" s="1"/>
      <c r="B9" s="1"/>
      <c r="C9" s="1"/>
      <c r="D9" s="1"/>
      <c r="E9" s="1"/>
      <c r="F9" s="1"/>
      <c r="G9" s="1"/>
      <c r="H9" s="1"/>
    </row>
    <row r="10" spans="1:8" x14ac:dyDescent="0.35">
      <c r="A10" s="1"/>
      <c r="B10" s="1"/>
      <c r="C10" s="1"/>
      <c r="D10" s="1"/>
      <c r="E10" s="1"/>
      <c r="F10" s="1"/>
      <c r="G10" s="1"/>
      <c r="H10" s="1"/>
    </row>
    <row r="11" spans="1:8" x14ac:dyDescent="0.35">
      <c r="A11" s="1"/>
      <c r="B11" s="1"/>
      <c r="C11" s="1"/>
      <c r="D11" s="1"/>
      <c r="E11" s="1"/>
      <c r="F11" s="1"/>
      <c r="G11" s="1"/>
      <c r="H11" s="1"/>
    </row>
    <row r="12" spans="1:8" x14ac:dyDescent="0.35">
      <c r="A12" s="1"/>
      <c r="B12" s="1"/>
      <c r="C12" s="1"/>
      <c r="D12" s="1"/>
      <c r="E12" s="1"/>
      <c r="F12" s="1"/>
      <c r="G12" s="1"/>
      <c r="H12" s="1"/>
    </row>
    <row r="13" spans="1:8" x14ac:dyDescent="0.35">
      <c r="A13" s="1"/>
      <c r="B13" s="1"/>
      <c r="C13" s="1"/>
      <c r="D13" s="1"/>
      <c r="E13" s="1"/>
      <c r="F13" s="1"/>
      <c r="G13" s="1"/>
      <c r="H13" s="1"/>
    </row>
    <row r="14" spans="1:8" x14ac:dyDescent="0.35">
      <c r="A14" s="1"/>
      <c r="B14" s="1"/>
      <c r="C14" s="1"/>
      <c r="D14" s="1"/>
      <c r="E14" s="1"/>
      <c r="F14" s="1"/>
      <c r="G14" s="1"/>
      <c r="H14" s="1"/>
    </row>
    <row r="15" spans="1:8" x14ac:dyDescent="0.35">
      <c r="A15" s="1"/>
      <c r="B15" s="1"/>
      <c r="C15" s="1"/>
      <c r="D15" s="1"/>
      <c r="E15" s="1"/>
      <c r="F15" s="1"/>
      <c r="G15" s="1"/>
      <c r="H15" s="1"/>
    </row>
    <row r="16" spans="1:8" x14ac:dyDescent="0.35">
      <c r="A16" s="1"/>
      <c r="B16" s="1"/>
      <c r="C16" s="1"/>
      <c r="D16" s="1"/>
      <c r="E16" s="1"/>
      <c r="F16" s="1"/>
      <c r="G16" s="1"/>
      <c r="H16" s="1"/>
    </row>
    <row r="17" spans="1:8" x14ac:dyDescent="0.35">
      <c r="A17" s="1"/>
      <c r="B17" s="1"/>
      <c r="C17" s="1"/>
      <c r="D17" s="1"/>
      <c r="E17" s="1"/>
      <c r="F17" s="1"/>
      <c r="G17" s="1"/>
      <c r="H17" s="1"/>
    </row>
    <row r="18" spans="1:8" x14ac:dyDescent="0.35">
      <c r="A18" s="1"/>
      <c r="B18" s="1"/>
      <c r="C18" s="1"/>
      <c r="D18" s="1"/>
      <c r="E18" s="1"/>
      <c r="F18" s="1"/>
      <c r="G18" s="1"/>
      <c r="H18" s="1"/>
    </row>
    <row r="19" spans="1:8" x14ac:dyDescent="0.35">
      <c r="A19" s="1"/>
      <c r="B19" s="1"/>
      <c r="C19" s="1"/>
      <c r="D19" s="1"/>
      <c r="E19" s="1"/>
      <c r="F19" s="1"/>
      <c r="G19" s="1"/>
      <c r="H19" s="1"/>
    </row>
    <row r="20" spans="1:8" x14ac:dyDescent="0.35">
      <c r="A20" s="1"/>
      <c r="B20" s="1"/>
      <c r="C20" s="1"/>
      <c r="D20" s="1"/>
      <c r="E20" s="1"/>
      <c r="F20" s="1"/>
      <c r="G20" s="1"/>
      <c r="H20" s="1"/>
    </row>
    <row r="21" spans="1:8" x14ac:dyDescent="0.35">
      <c r="A21" s="1"/>
      <c r="B21" s="1"/>
      <c r="C21" s="1"/>
      <c r="D21" s="1"/>
      <c r="E21" s="1"/>
      <c r="F21" s="1"/>
      <c r="G21" s="1"/>
      <c r="H21" s="1"/>
    </row>
    <row r="22" spans="1:8" x14ac:dyDescent="0.35">
      <c r="A22" s="1"/>
      <c r="B22" s="1"/>
      <c r="C22" s="1"/>
      <c r="D22" s="1"/>
      <c r="E22" s="1"/>
      <c r="F22" s="1"/>
      <c r="G22" s="1"/>
      <c r="H22" s="1"/>
    </row>
    <row r="23" spans="1:8" x14ac:dyDescent="0.35">
      <c r="A23" s="1"/>
      <c r="B23" s="1"/>
      <c r="C23" s="1"/>
      <c r="D23" s="1"/>
      <c r="E23" s="1"/>
      <c r="F23" s="1"/>
      <c r="G23" s="1"/>
      <c r="H23" s="1"/>
    </row>
    <row r="24" spans="1:8" x14ac:dyDescent="0.35">
      <c r="A24" s="1"/>
      <c r="B24" s="1"/>
      <c r="C24" s="1"/>
      <c r="D24" s="1"/>
      <c r="E24" s="1"/>
      <c r="F24" s="1"/>
      <c r="G24" s="1"/>
      <c r="H24" s="1"/>
    </row>
    <row r="25" spans="1:8" x14ac:dyDescent="0.35">
      <c r="A25" s="1"/>
      <c r="B25" s="1"/>
      <c r="C25" s="1"/>
      <c r="D25" s="1"/>
      <c r="E25" s="1"/>
      <c r="F25" s="1"/>
      <c r="G25" s="1"/>
      <c r="H25" s="1"/>
    </row>
    <row r="26" spans="1:8" x14ac:dyDescent="0.35">
      <c r="A26" s="1"/>
      <c r="B26" s="1"/>
      <c r="C26" s="1"/>
      <c r="D26" s="1"/>
      <c r="E26" s="1"/>
      <c r="F26" s="1"/>
      <c r="G26" s="1"/>
      <c r="H26" s="1"/>
    </row>
    <row r="27" spans="1:8" x14ac:dyDescent="0.35">
      <c r="A27" s="1"/>
      <c r="B27" s="1"/>
      <c r="C27" s="1"/>
      <c r="D27" s="1"/>
      <c r="E27" s="1"/>
      <c r="F27" s="1"/>
      <c r="G27" s="1"/>
      <c r="H27" s="1"/>
    </row>
    <row r="28" spans="1:8" ht="15.5" x14ac:dyDescent="0.35">
      <c r="A28" s="14" t="s">
        <v>52</v>
      </c>
      <c r="B28" s="1"/>
      <c r="C28" s="1"/>
      <c r="D28" s="1"/>
      <c r="E28" s="1"/>
      <c r="F28" s="1"/>
      <c r="G28" s="1"/>
      <c r="H28" s="1"/>
    </row>
    <row r="29" spans="1:8" ht="15.5" x14ac:dyDescent="0.35">
      <c r="A29" s="285" t="s">
        <v>53</v>
      </c>
      <c r="B29" s="285"/>
      <c r="C29" s="242"/>
      <c r="D29" s="242"/>
      <c r="E29" s="242"/>
      <c r="F29" s="242"/>
      <c r="G29" s="242"/>
      <c r="H29" s="242"/>
    </row>
    <row r="30" spans="1:8" x14ac:dyDescent="0.35">
      <c r="A30" s="58"/>
      <c r="B30" s="58"/>
      <c r="C30" s="243"/>
      <c r="D30" s="243"/>
      <c r="E30" s="243"/>
      <c r="F30" s="243"/>
      <c r="G30" s="243"/>
      <c r="H30" s="243"/>
    </row>
    <row r="31" spans="1:8" x14ac:dyDescent="0.35">
      <c r="A31" s="59"/>
      <c r="B31" s="59"/>
      <c r="C31" s="243"/>
      <c r="D31" s="243"/>
      <c r="E31" s="243"/>
      <c r="F31" s="243"/>
      <c r="G31" s="243"/>
      <c r="H31" s="243"/>
    </row>
    <row r="32" spans="1:8" x14ac:dyDescent="0.35">
      <c r="A32" s="59"/>
      <c r="B32" s="59"/>
      <c r="C32" s="243"/>
      <c r="D32" s="243"/>
      <c r="E32" s="243"/>
      <c r="F32" s="243"/>
      <c r="G32" s="243"/>
      <c r="H32" s="243"/>
    </row>
    <row r="33" spans="1:8" x14ac:dyDescent="0.35">
      <c r="A33" s="59"/>
      <c r="B33" s="59"/>
      <c r="C33" s="243"/>
      <c r="D33" s="243"/>
      <c r="E33" s="243"/>
      <c r="F33" s="243"/>
      <c r="G33" s="243"/>
      <c r="H33" s="243"/>
    </row>
    <row r="34" spans="1:8" x14ac:dyDescent="0.35">
      <c r="A34" s="59"/>
      <c r="B34" s="59"/>
      <c r="C34" s="243"/>
      <c r="D34" s="243"/>
      <c r="E34" s="243"/>
      <c r="F34" s="243"/>
      <c r="G34" s="243"/>
      <c r="H34" s="243"/>
    </row>
    <row r="35" spans="1:8" x14ac:dyDescent="0.35">
      <c r="A35" s="59"/>
      <c r="B35" s="59"/>
      <c r="C35" s="243"/>
      <c r="D35" s="243"/>
      <c r="E35" s="243"/>
      <c r="F35" s="243"/>
      <c r="G35" s="243"/>
      <c r="H35" s="243"/>
    </row>
    <row r="36" spans="1:8" x14ac:dyDescent="0.35">
      <c r="A36" s="59"/>
      <c r="B36" s="59"/>
      <c r="C36" s="243"/>
      <c r="D36" s="243"/>
      <c r="E36" s="243"/>
      <c r="F36" s="243"/>
      <c r="G36" s="243"/>
      <c r="H36" s="243"/>
    </row>
    <row r="37" spans="1:8" x14ac:dyDescent="0.35">
      <c r="A37" s="59"/>
      <c r="B37" s="59"/>
      <c r="C37" s="243"/>
      <c r="D37" s="243"/>
      <c r="E37" s="243"/>
      <c r="F37" s="243"/>
      <c r="G37" s="243"/>
      <c r="H37" s="243"/>
    </row>
    <row r="38" spans="1:8" x14ac:dyDescent="0.35">
      <c r="A38" s="59"/>
      <c r="B38" s="59"/>
      <c r="C38" s="243"/>
      <c r="D38" s="243"/>
      <c r="E38" s="243"/>
      <c r="F38" s="243"/>
      <c r="G38" s="243"/>
      <c r="H38" s="243"/>
    </row>
    <row r="39" spans="1:8" x14ac:dyDescent="0.35">
      <c r="A39" s="59"/>
      <c r="B39" s="59"/>
      <c r="C39" s="243"/>
      <c r="D39" s="243"/>
      <c r="E39" s="243"/>
      <c r="F39" s="243"/>
      <c r="G39" s="243"/>
      <c r="H39" s="243"/>
    </row>
    <row r="40" spans="1:8" x14ac:dyDescent="0.35">
      <c r="A40" s="59"/>
      <c r="B40" s="59"/>
      <c r="C40" s="243"/>
      <c r="D40" s="243"/>
      <c r="E40" s="243"/>
      <c r="F40" s="243"/>
      <c r="G40" s="243"/>
      <c r="H40" s="243"/>
    </row>
    <row r="41" spans="1:8" x14ac:dyDescent="0.35">
      <c r="A41" s="59"/>
      <c r="B41" s="59"/>
      <c r="C41" s="243"/>
      <c r="D41" s="243"/>
      <c r="E41" s="243"/>
      <c r="F41" s="243"/>
      <c r="G41" s="243"/>
      <c r="H41" s="243"/>
    </row>
    <row r="42" spans="1:8" x14ac:dyDescent="0.35">
      <c r="A42" s="1"/>
      <c r="B42" s="1"/>
      <c r="C42" s="1"/>
      <c r="D42" s="1"/>
      <c r="E42" s="1"/>
      <c r="F42" s="1"/>
      <c r="G42" s="1"/>
      <c r="H42" s="1"/>
    </row>
    <row r="43" spans="1:8" ht="15.5" x14ac:dyDescent="0.35">
      <c r="A43" s="285" t="s">
        <v>54</v>
      </c>
      <c r="B43" s="285"/>
      <c r="C43" s="242"/>
      <c r="D43" s="242"/>
      <c r="E43" s="242"/>
      <c r="F43" s="242"/>
      <c r="G43" s="242"/>
      <c r="H43" s="242"/>
    </row>
    <row r="44" spans="1:8" x14ac:dyDescent="0.35">
      <c r="A44" s="58"/>
      <c r="B44" s="58"/>
      <c r="C44" s="243"/>
      <c r="D44" s="243"/>
      <c r="E44" s="243"/>
      <c r="F44" s="243"/>
      <c r="G44" s="243"/>
      <c r="H44" s="243"/>
    </row>
    <row r="45" spans="1:8" x14ac:dyDescent="0.35">
      <c r="A45" s="59"/>
      <c r="B45" s="59"/>
      <c r="C45" s="243"/>
      <c r="D45" s="243"/>
      <c r="E45" s="243"/>
      <c r="F45" s="243"/>
      <c r="G45" s="243"/>
      <c r="H45" s="243"/>
    </row>
    <row r="46" spans="1:8" x14ac:dyDescent="0.35">
      <c r="A46" s="59"/>
      <c r="B46" s="59"/>
      <c r="C46" s="243"/>
      <c r="D46" s="243"/>
      <c r="E46" s="243"/>
      <c r="F46" s="243"/>
      <c r="G46" s="243"/>
      <c r="H46" s="243"/>
    </row>
    <row r="47" spans="1:8" x14ac:dyDescent="0.35">
      <c r="A47" s="59"/>
      <c r="B47" s="59"/>
      <c r="C47" s="243"/>
      <c r="D47" s="243"/>
      <c r="E47" s="243"/>
      <c r="F47" s="243"/>
      <c r="G47" s="243"/>
      <c r="H47" s="243"/>
    </row>
    <row r="48" spans="1:8" x14ac:dyDescent="0.35">
      <c r="A48" s="59"/>
      <c r="B48" s="59"/>
      <c r="C48" s="243"/>
      <c r="D48" s="243"/>
      <c r="E48" s="243"/>
      <c r="F48" s="243"/>
      <c r="G48" s="243"/>
      <c r="H48" s="243"/>
    </row>
    <row r="49" spans="1:8" x14ac:dyDescent="0.35">
      <c r="A49" s="59"/>
      <c r="B49" s="59"/>
      <c r="C49" s="243"/>
      <c r="D49" s="243"/>
      <c r="E49" s="243"/>
      <c r="F49" s="243"/>
      <c r="G49" s="243"/>
      <c r="H49" s="243"/>
    </row>
    <row r="50" spans="1:8" x14ac:dyDescent="0.35">
      <c r="A50" s="59"/>
      <c r="B50" s="59"/>
      <c r="C50" s="243"/>
      <c r="D50" s="243"/>
      <c r="E50" s="243"/>
      <c r="F50" s="243"/>
      <c r="G50" s="243"/>
      <c r="H50" s="243"/>
    </row>
    <row r="51" spans="1:8" x14ac:dyDescent="0.35">
      <c r="A51" s="59"/>
      <c r="B51" s="59"/>
      <c r="C51" s="243"/>
      <c r="D51" s="243"/>
      <c r="E51" s="243"/>
      <c r="F51" s="243"/>
      <c r="G51" s="243"/>
      <c r="H51" s="243"/>
    </row>
    <row r="52" spans="1:8" x14ac:dyDescent="0.35">
      <c r="A52" s="59"/>
      <c r="B52" s="59"/>
      <c r="C52" s="243"/>
      <c r="D52" s="243"/>
      <c r="E52" s="243"/>
      <c r="F52" s="243"/>
      <c r="G52" s="243"/>
      <c r="H52" s="243"/>
    </row>
    <row r="53" spans="1:8" x14ac:dyDescent="0.35">
      <c r="A53" s="59"/>
      <c r="B53" s="59"/>
      <c r="C53" s="243"/>
      <c r="D53" s="243"/>
      <c r="E53" s="243"/>
      <c r="F53" s="243"/>
      <c r="G53" s="243"/>
      <c r="H53" s="243"/>
    </row>
    <row r="54" spans="1:8" x14ac:dyDescent="0.35">
      <c r="A54" s="59"/>
      <c r="B54" s="59"/>
      <c r="C54" s="243"/>
      <c r="D54" s="243"/>
      <c r="E54" s="243"/>
      <c r="F54" s="243"/>
      <c r="G54" s="243"/>
      <c r="H54" s="243"/>
    </row>
    <row r="55" spans="1:8" x14ac:dyDescent="0.35">
      <c r="A55" s="59"/>
      <c r="B55" s="59"/>
      <c r="C55" s="243"/>
      <c r="D55" s="243"/>
      <c r="E55" s="243"/>
      <c r="F55" s="243"/>
      <c r="G55" s="243"/>
      <c r="H55" s="243"/>
    </row>
    <row r="56" spans="1:8" x14ac:dyDescent="0.35">
      <c r="A56" s="59"/>
      <c r="B56" s="59"/>
      <c r="C56" s="243"/>
      <c r="D56" s="243"/>
      <c r="E56" s="243"/>
      <c r="F56" s="243"/>
      <c r="G56" s="243"/>
      <c r="H56" s="243"/>
    </row>
    <row r="57" spans="1:8" x14ac:dyDescent="0.35">
      <c r="A57" s="59"/>
      <c r="B57" s="59"/>
      <c r="C57" s="243"/>
      <c r="D57" s="243"/>
      <c r="E57" s="243"/>
      <c r="F57" s="243"/>
      <c r="G57" s="243"/>
      <c r="H57" s="243"/>
    </row>
    <row r="58" spans="1:8" x14ac:dyDescent="0.35">
      <c r="A58" s="1"/>
      <c r="B58" s="1"/>
      <c r="C58" s="1"/>
      <c r="D58" s="1"/>
      <c r="E58" s="1"/>
      <c r="F58" s="1"/>
      <c r="G58" s="1"/>
      <c r="H58" s="1"/>
    </row>
  </sheetData>
  <sheetProtection algorithmName="SHA-512" hashValue="zGGwbKh1zAvh2eXWPtDy1QjGSRbxOYVGytWcGhZSboW61sPZcsrARZxFm2AZ6MrwwlzqgNansA4eoYKQ8Huomw==" saltValue="bV3r5xykrNUB6XozC7+x2Q==" spinCount="100000" sheet="1" formatCells="0" formatColumns="0" formatRows="0" insertColumns="0" insertRows="0" insertHyperlinks="0" deleteColumns="0" deleteRows="0" sort="0" autoFilter="0" pivotTables="0"/>
  <mergeCells count="32">
    <mergeCell ref="C56:H56"/>
    <mergeCell ref="C57:H57"/>
    <mergeCell ref="C50:H50"/>
    <mergeCell ref="C51:H51"/>
    <mergeCell ref="C52:H52"/>
    <mergeCell ref="C53:H53"/>
    <mergeCell ref="C54:H54"/>
    <mergeCell ref="C55:H55"/>
    <mergeCell ref="C49:H49"/>
    <mergeCell ref="C38:H38"/>
    <mergeCell ref="C39:H39"/>
    <mergeCell ref="C40:H40"/>
    <mergeCell ref="C41:H41"/>
    <mergeCell ref="C44:H44"/>
    <mergeCell ref="C45:H45"/>
    <mergeCell ref="C46:H46"/>
    <mergeCell ref="C47:H47"/>
    <mergeCell ref="C48:H48"/>
    <mergeCell ref="A43:B43"/>
    <mergeCell ref="C43:H43"/>
    <mergeCell ref="C32:H32"/>
    <mergeCell ref="C33:H33"/>
    <mergeCell ref="C34:H34"/>
    <mergeCell ref="C35:H35"/>
    <mergeCell ref="C36:H36"/>
    <mergeCell ref="C37:H37"/>
    <mergeCell ref="C31:H31"/>
    <mergeCell ref="A1:H1"/>
    <mergeCell ref="A2:H2"/>
    <mergeCell ref="A29:B29"/>
    <mergeCell ref="C29:H29"/>
    <mergeCell ref="C30:H30"/>
  </mergeCells>
  <hyperlinks>
    <hyperlink ref="A4" location="ОГЛАВЛЕНИЕ!A1" display="ОГЛАВЛЕНИЕ!A1" xr:uid="{C81C923A-32A7-4890-A21B-5537D93EFBE5}"/>
  </hyperlinks>
  <pageMargins left="0.7" right="0.7" top="0.75" bottom="0.75" header="0.3" footer="0.3"/>
  <pageSetup paperSize="9" scale="64" orientation="portrait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B7A8D-96D7-402F-87C2-C0A1717F5CB4}">
  <sheetPr codeName="Лист23">
    <tabColor rgb="FF00B0F0"/>
    <pageSetUpPr fitToPage="1"/>
  </sheetPr>
  <dimension ref="A1:AN50"/>
  <sheetViews>
    <sheetView view="pageLayout" zoomScale="55" zoomScaleNormal="70" zoomScalePageLayoutView="55" workbookViewId="0">
      <selection activeCell="C8" sqref="C8:AL31"/>
    </sheetView>
  </sheetViews>
  <sheetFormatPr defaultRowHeight="14.5" x14ac:dyDescent="0.35"/>
  <cols>
    <col min="2" max="2" width="27.54296875" customWidth="1"/>
  </cols>
  <sheetData>
    <row r="1" spans="1:40" ht="17.5" x14ac:dyDescent="0.35">
      <c r="A1" s="246" t="s">
        <v>285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</row>
    <row r="2" spans="1:40" ht="17.5" x14ac:dyDescent="0.3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228" t="s">
        <v>390</v>
      </c>
      <c r="AG2" s="228"/>
      <c r="AH2" s="61"/>
      <c r="AI2" s="61"/>
      <c r="AJ2" s="61"/>
      <c r="AK2" s="61"/>
      <c r="AL2" s="61"/>
      <c r="AM2" s="61"/>
      <c r="AN2" s="61"/>
    </row>
    <row r="3" spans="1:40" ht="17.5" x14ac:dyDescent="0.35">
      <c r="A3" s="19" t="s">
        <v>286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ht="18.5" thickBot="1" x14ac:dyDescent="0.4">
      <c r="A4" s="6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 x14ac:dyDescent="0.35">
      <c r="A5" s="202" t="s">
        <v>2</v>
      </c>
      <c r="B5" s="202" t="s">
        <v>3</v>
      </c>
      <c r="C5" s="233" t="s">
        <v>287</v>
      </c>
      <c r="D5" s="234"/>
      <c r="E5" s="244" t="s">
        <v>288</v>
      </c>
      <c r="F5" s="244"/>
      <c r="G5" s="244" t="s">
        <v>289</v>
      </c>
      <c r="H5" s="244"/>
      <c r="I5" s="206" t="s">
        <v>290</v>
      </c>
      <c r="J5" s="209"/>
      <c r="K5" s="205" t="s">
        <v>291</v>
      </c>
      <c r="L5" s="206"/>
      <c r="M5" s="205" t="s">
        <v>292</v>
      </c>
      <c r="N5" s="209"/>
      <c r="O5" s="206" t="s">
        <v>293</v>
      </c>
      <c r="P5" s="209"/>
      <c r="Q5" s="205" t="s">
        <v>294</v>
      </c>
      <c r="R5" s="209"/>
      <c r="S5" s="205" t="s">
        <v>295</v>
      </c>
      <c r="T5" s="209"/>
      <c r="U5" s="205" t="s">
        <v>296</v>
      </c>
      <c r="V5" s="209"/>
      <c r="W5" s="205" t="s">
        <v>297</v>
      </c>
      <c r="X5" s="209"/>
      <c r="Y5" s="205" t="s">
        <v>298</v>
      </c>
      <c r="Z5" s="209"/>
      <c r="AA5" s="205" t="s">
        <v>299</v>
      </c>
      <c r="AB5" s="209"/>
      <c r="AC5" s="205" t="s">
        <v>300</v>
      </c>
      <c r="AD5" s="209"/>
      <c r="AE5" s="205" t="s">
        <v>301</v>
      </c>
      <c r="AF5" s="209"/>
      <c r="AG5" s="205" t="s">
        <v>302</v>
      </c>
      <c r="AH5" s="209"/>
      <c r="AI5" s="205" t="s">
        <v>303</v>
      </c>
      <c r="AJ5" s="209"/>
      <c r="AK5" s="205" t="s">
        <v>304</v>
      </c>
      <c r="AL5" s="209"/>
      <c r="AM5" s="229" t="s">
        <v>10</v>
      </c>
      <c r="AN5" s="230"/>
    </row>
    <row r="6" spans="1:40" ht="114" customHeight="1" thickBot="1" x14ac:dyDescent="0.4">
      <c r="A6" s="203"/>
      <c r="B6" s="203"/>
      <c r="C6" s="235"/>
      <c r="D6" s="236"/>
      <c r="E6" s="245"/>
      <c r="F6" s="245"/>
      <c r="G6" s="245"/>
      <c r="H6" s="245"/>
      <c r="I6" s="208"/>
      <c r="J6" s="210"/>
      <c r="K6" s="207"/>
      <c r="L6" s="208"/>
      <c r="M6" s="207"/>
      <c r="N6" s="210"/>
      <c r="O6" s="208"/>
      <c r="P6" s="210"/>
      <c r="Q6" s="207"/>
      <c r="R6" s="210"/>
      <c r="S6" s="207"/>
      <c r="T6" s="210"/>
      <c r="U6" s="207"/>
      <c r="V6" s="210"/>
      <c r="W6" s="207"/>
      <c r="X6" s="210"/>
      <c r="Y6" s="207"/>
      <c r="Z6" s="210"/>
      <c r="AA6" s="207"/>
      <c r="AB6" s="210"/>
      <c r="AC6" s="207"/>
      <c r="AD6" s="210"/>
      <c r="AE6" s="207"/>
      <c r="AF6" s="210"/>
      <c r="AG6" s="207"/>
      <c r="AH6" s="210"/>
      <c r="AI6" s="207"/>
      <c r="AJ6" s="210"/>
      <c r="AK6" s="207"/>
      <c r="AL6" s="210"/>
      <c r="AM6" s="231"/>
      <c r="AN6" s="232"/>
    </row>
    <row r="7" spans="1:40" ht="16" thickBot="1" x14ac:dyDescent="0.4">
      <c r="A7" s="204"/>
      <c r="B7" s="204"/>
      <c r="C7" s="22" t="s">
        <v>15</v>
      </c>
      <c r="D7" s="22" t="s">
        <v>16</v>
      </c>
      <c r="E7" s="22" t="s">
        <v>15</v>
      </c>
      <c r="F7" s="22" t="s">
        <v>16</v>
      </c>
      <c r="G7" s="22" t="s">
        <v>15</v>
      </c>
      <c r="H7" s="22" t="s">
        <v>16</v>
      </c>
      <c r="I7" s="22" t="s">
        <v>15</v>
      </c>
      <c r="J7" s="22" t="s">
        <v>16</v>
      </c>
      <c r="K7" s="22" t="s">
        <v>15</v>
      </c>
      <c r="L7" s="22" t="s">
        <v>16</v>
      </c>
      <c r="M7" s="22" t="s">
        <v>15</v>
      </c>
      <c r="N7" s="22" t="s">
        <v>16</v>
      </c>
      <c r="O7" s="22" t="s">
        <v>15</v>
      </c>
      <c r="P7" s="22" t="s">
        <v>16</v>
      </c>
      <c r="Q7" s="22" t="s">
        <v>15</v>
      </c>
      <c r="R7" s="22" t="s">
        <v>16</v>
      </c>
      <c r="S7" s="22" t="s">
        <v>15</v>
      </c>
      <c r="T7" s="22" t="s">
        <v>16</v>
      </c>
      <c r="U7" s="22" t="s">
        <v>15</v>
      </c>
      <c r="V7" s="22" t="s">
        <v>16</v>
      </c>
      <c r="W7" s="22" t="s">
        <v>15</v>
      </c>
      <c r="X7" s="22" t="s">
        <v>16</v>
      </c>
      <c r="Y7" s="22" t="s">
        <v>15</v>
      </c>
      <c r="Z7" s="22" t="s">
        <v>16</v>
      </c>
      <c r="AA7" s="22" t="s">
        <v>305</v>
      </c>
      <c r="AB7" s="22" t="s">
        <v>16</v>
      </c>
      <c r="AC7" s="22" t="s">
        <v>15</v>
      </c>
      <c r="AD7" s="22" t="s">
        <v>16</v>
      </c>
      <c r="AE7" s="22" t="s">
        <v>15</v>
      </c>
      <c r="AF7" s="22" t="s">
        <v>16</v>
      </c>
      <c r="AG7" s="22" t="s">
        <v>15</v>
      </c>
      <c r="AH7" s="22" t="s">
        <v>16</v>
      </c>
      <c r="AI7" s="22" t="s">
        <v>15</v>
      </c>
      <c r="AJ7" s="22" t="s">
        <v>16</v>
      </c>
      <c r="AK7" s="22" t="s">
        <v>15</v>
      </c>
      <c r="AL7" s="22" t="s">
        <v>16</v>
      </c>
      <c r="AM7" s="36" t="s">
        <v>15</v>
      </c>
      <c r="AN7" s="36" t="s">
        <v>16</v>
      </c>
    </row>
    <row r="8" spans="1:40" ht="16" thickBot="1" x14ac:dyDescent="0.4">
      <c r="A8" s="23">
        <v>1</v>
      </c>
      <c r="B8" s="24" t="s">
        <v>17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114">
        <f>(C8+E8+G8+I8+K8+M8+O8+Q8+S8+U8+W8+Y8+AA8+AC8+AE8+AG8+AI8+AK8)/18</f>
        <v>0</v>
      </c>
      <c r="AN8" s="114">
        <f>(D8+F8+H8+J8+L8+N8+P8+R8+T8+V8+X8+Z8+AB8+AD8+AF8+AH8+AJ8+AL8)/18</f>
        <v>0</v>
      </c>
    </row>
    <row r="9" spans="1:40" ht="16" thickBot="1" x14ac:dyDescent="0.4">
      <c r="A9" s="23">
        <v>2</v>
      </c>
      <c r="B9" s="24" t="s">
        <v>18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114">
        <f t="shared" ref="AM9:AN32" si="0">(C9+E9+G9+I9+K9+M9+O9+Q9+S9+U9+W9+Y9+AA9+AC9+AE9+AG9+AI9+AK9)/18</f>
        <v>0</v>
      </c>
      <c r="AN9" s="114">
        <f t="shared" si="0"/>
        <v>0</v>
      </c>
    </row>
    <row r="10" spans="1:40" ht="16.5" customHeight="1" thickBot="1" x14ac:dyDescent="0.4">
      <c r="A10" s="23">
        <v>3</v>
      </c>
      <c r="B10" s="24" t="s">
        <v>19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114">
        <f t="shared" si="0"/>
        <v>0</v>
      </c>
      <c r="AN10" s="114">
        <f t="shared" si="0"/>
        <v>0</v>
      </c>
    </row>
    <row r="11" spans="1:40" ht="16" thickBot="1" x14ac:dyDescent="0.4">
      <c r="A11" s="23">
        <v>4</v>
      </c>
      <c r="B11" s="24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114">
        <f t="shared" si="0"/>
        <v>0</v>
      </c>
      <c r="AN11" s="114">
        <f t="shared" si="0"/>
        <v>0</v>
      </c>
    </row>
    <row r="12" spans="1:40" ht="16" thickBot="1" x14ac:dyDescent="0.4">
      <c r="A12" s="23">
        <v>5</v>
      </c>
      <c r="B12" s="24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114">
        <f t="shared" si="0"/>
        <v>0</v>
      </c>
      <c r="AN12" s="114">
        <f t="shared" si="0"/>
        <v>0</v>
      </c>
    </row>
    <row r="13" spans="1:40" ht="16" thickBot="1" x14ac:dyDescent="0.4">
      <c r="A13" s="23">
        <v>6</v>
      </c>
      <c r="B13" s="24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114">
        <f t="shared" si="0"/>
        <v>0</v>
      </c>
      <c r="AN13" s="114">
        <f t="shared" si="0"/>
        <v>0</v>
      </c>
    </row>
    <row r="14" spans="1:40" ht="16" thickBot="1" x14ac:dyDescent="0.4">
      <c r="A14" s="23">
        <v>7</v>
      </c>
      <c r="B14" s="24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114">
        <f t="shared" si="0"/>
        <v>0</v>
      </c>
      <c r="AN14" s="114">
        <f t="shared" si="0"/>
        <v>0</v>
      </c>
    </row>
    <row r="15" spans="1:40" ht="16" thickBot="1" x14ac:dyDescent="0.4">
      <c r="A15" s="23">
        <v>8</v>
      </c>
      <c r="B15" s="24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114">
        <f t="shared" si="0"/>
        <v>0</v>
      </c>
      <c r="AN15" s="114">
        <f t="shared" si="0"/>
        <v>0</v>
      </c>
    </row>
    <row r="16" spans="1:40" ht="16" thickBot="1" x14ac:dyDescent="0.4">
      <c r="A16" s="23">
        <v>9</v>
      </c>
      <c r="B16" s="24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114">
        <f t="shared" si="0"/>
        <v>0</v>
      </c>
      <c r="AN16" s="114">
        <f t="shared" si="0"/>
        <v>0</v>
      </c>
    </row>
    <row r="17" spans="1:40" ht="16" thickBot="1" x14ac:dyDescent="0.4">
      <c r="A17" s="23">
        <v>10</v>
      </c>
      <c r="B17" s="24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114">
        <f t="shared" si="0"/>
        <v>0</v>
      </c>
      <c r="AN17" s="114">
        <f t="shared" si="0"/>
        <v>0</v>
      </c>
    </row>
    <row r="18" spans="1:40" ht="16" thickBot="1" x14ac:dyDescent="0.4">
      <c r="A18" s="23">
        <v>11</v>
      </c>
      <c r="B18" s="24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114">
        <f t="shared" si="0"/>
        <v>0</v>
      </c>
      <c r="AN18" s="114">
        <f t="shared" si="0"/>
        <v>0</v>
      </c>
    </row>
    <row r="19" spans="1:40" ht="16" thickBot="1" x14ac:dyDescent="0.4">
      <c r="A19" s="23">
        <v>12</v>
      </c>
      <c r="B19" s="24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114">
        <f t="shared" si="0"/>
        <v>0</v>
      </c>
      <c r="AN19" s="114">
        <f t="shared" si="0"/>
        <v>0</v>
      </c>
    </row>
    <row r="20" spans="1:40" ht="16" thickBot="1" x14ac:dyDescent="0.4">
      <c r="A20" s="23">
        <v>13</v>
      </c>
      <c r="B20" s="24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114">
        <f t="shared" si="0"/>
        <v>0</v>
      </c>
      <c r="AN20" s="114">
        <f t="shared" si="0"/>
        <v>0</v>
      </c>
    </row>
    <row r="21" spans="1:40" ht="16" thickBot="1" x14ac:dyDescent="0.4">
      <c r="A21" s="23">
        <v>14</v>
      </c>
      <c r="B21" s="24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114">
        <f t="shared" si="0"/>
        <v>0</v>
      </c>
      <c r="AN21" s="114">
        <f t="shared" si="0"/>
        <v>0</v>
      </c>
    </row>
    <row r="22" spans="1:40" ht="16" thickBot="1" x14ac:dyDescent="0.4">
      <c r="A22" s="23">
        <v>15</v>
      </c>
      <c r="B22" s="24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114">
        <f t="shared" si="0"/>
        <v>0</v>
      </c>
      <c r="AN22" s="114">
        <f t="shared" si="0"/>
        <v>0</v>
      </c>
    </row>
    <row r="23" spans="1:40" ht="16" thickBot="1" x14ac:dyDescent="0.4">
      <c r="A23" s="23">
        <v>16</v>
      </c>
      <c r="B23" s="24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114">
        <f t="shared" si="0"/>
        <v>0</v>
      </c>
      <c r="AN23" s="114">
        <f t="shared" si="0"/>
        <v>0</v>
      </c>
    </row>
    <row r="24" spans="1:40" ht="16" thickBot="1" x14ac:dyDescent="0.4">
      <c r="A24" s="23">
        <v>17</v>
      </c>
      <c r="B24" s="24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114">
        <f t="shared" si="0"/>
        <v>0</v>
      </c>
      <c r="AN24" s="114">
        <f t="shared" si="0"/>
        <v>0</v>
      </c>
    </row>
    <row r="25" spans="1:40" ht="16" thickBot="1" x14ac:dyDescent="0.4">
      <c r="A25" s="23">
        <v>18</v>
      </c>
      <c r="B25" s="24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114">
        <f t="shared" si="0"/>
        <v>0</v>
      </c>
      <c r="AN25" s="114">
        <f t="shared" si="0"/>
        <v>0</v>
      </c>
    </row>
    <row r="26" spans="1:40" ht="16" thickBot="1" x14ac:dyDescent="0.4">
      <c r="A26" s="23">
        <v>19</v>
      </c>
      <c r="B26" s="24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114">
        <f t="shared" si="0"/>
        <v>0</v>
      </c>
      <c r="AN26" s="114">
        <f t="shared" si="0"/>
        <v>0</v>
      </c>
    </row>
    <row r="27" spans="1:40" ht="16" thickBot="1" x14ac:dyDescent="0.4">
      <c r="A27" s="23">
        <v>20</v>
      </c>
      <c r="B27" s="24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114">
        <f t="shared" si="0"/>
        <v>0</v>
      </c>
      <c r="AN27" s="114">
        <f t="shared" si="0"/>
        <v>0</v>
      </c>
    </row>
    <row r="28" spans="1:40" ht="16" thickBot="1" x14ac:dyDescent="0.4">
      <c r="A28" s="23">
        <v>21</v>
      </c>
      <c r="B28" s="24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114">
        <f t="shared" si="0"/>
        <v>0</v>
      </c>
      <c r="AN28" s="114">
        <f t="shared" si="0"/>
        <v>0</v>
      </c>
    </row>
    <row r="29" spans="1:40" ht="16" thickBot="1" x14ac:dyDescent="0.4">
      <c r="A29" s="23">
        <v>22</v>
      </c>
      <c r="B29" s="24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114">
        <f t="shared" si="0"/>
        <v>0</v>
      </c>
      <c r="AN29" s="114">
        <f t="shared" si="0"/>
        <v>0</v>
      </c>
    </row>
    <row r="30" spans="1:40" ht="16" thickBot="1" x14ac:dyDescent="0.4">
      <c r="A30" s="23">
        <v>23</v>
      </c>
      <c r="B30" s="24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114">
        <f t="shared" si="0"/>
        <v>0</v>
      </c>
      <c r="AN30" s="114">
        <f t="shared" si="0"/>
        <v>0</v>
      </c>
    </row>
    <row r="31" spans="1:40" ht="16" thickBot="1" x14ac:dyDescent="0.4">
      <c r="A31" s="23">
        <v>24</v>
      </c>
      <c r="B31" s="24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114">
        <f t="shared" si="0"/>
        <v>0</v>
      </c>
      <c r="AN31" s="114">
        <f t="shared" si="0"/>
        <v>0</v>
      </c>
    </row>
    <row r="32" spans="1:40" ht="16" thickBot="1" x14ac:dyDescent="0.4">
      <c r="A32" s="23"/>
      <c r="B32" s="25" t="s">
        <v>20</v>
      </c>
      <c r="C32" s="115">
        <f>(C8+C9+C10+C11+C12+C13+C14+C15+C16+C17+C18+C19+C20+C21+C22+C23+C24+C25+C26+C27+C28+C29+C30+C31)/COUNTA($B$8:$B$31)</f>
        <v>0</v>
      </c>
      <c r="D32" s="115">
        <f t="shared" ref="D32:AL32" si="1">(D8+D9+D10+D11+D12+D13+D14+D15+D16+D17+D18+D19+D20+D21+D22+D23+D24+D25+D26+D27+D28+D29+D30+D31)/COUNTA($B$8:$B$31)</f>
        <v>0</v>
      </c>
      <c r="E32" s="115">
        <f t="shared" si="1"/>
        <v>0</v>
      </c>
      <c r="F32" s="115">
        <f t="shared" si="1"/>
        <v>0</v>
      </c>
      <c r="G32" s="115">
        <f t="shared" si="1"/>
        <v>0</v>
      </c>
      <c r="H32" s="115">
        <f t="shared" si="1"/>
        <v>0</v>
      </c>
      <c r="I32" s="115">
        <f t="shared" si="1"/>
        <v>0</v>
      </c>
      <c r="J32" s="115">
        <f t="shared" si="1"/>
        <v>0</v>
      </c>
      <c r="K32" s="115">
        <f t="shared" si="1"/>
        <v>0</v>
      </c>
      <c r="L32" s="115">
        <f t="shared" si="1"/>
        <v>0</v>
      </c>
      <c r="M32" s="115">
        <f t="shared" si="1"/>
        <v>0</v>
      </c>
      <c r="N32" s="115">
        <f t="shared" si="1"/>
        <v>0</v>
      </c>
      <c r="O32" s="115">
        <f t="shared" si="1"/>
        <v>0</v>
      </c>
      <c r="P32" s="115">
        <f t="shared" si="1"/>
        <v>0</v>
      </c>
      <c r="Q32" s="115">
        <f t="shared" si="1"/>
        <v>0</v>
      </c>
      <c r="R32" s="115">
        <f t="shared" si="1"/>
        <v>0</v>
      </c>
      <c r="S32" s="115">
        <f t="shared" si="1"/>
        <v>0</v>
      </c>
      <c r="T32" s="115">
        <f t="shared" si="1"/>
        <v>0</v>
      </c>
      <c r="U32" s="115">
        <f t="shared" si="1"/>
        <v>0</v>
      </c>
      <c r="V32" s="115">
        <f t="shared" si="1"/>
        <v>0</v>
      </c>
      <c r="W32" s="115">
        <f t="shared" si="1"/>
        <v>0</v>
      </c>
      <c r="X32" s="115">
        <f t="shared" si="1"/>
        <v>0</v>
      </c>
      <c r="Y32" s="115">
        <f t="shared" si="1"/>
        <v>0</v>
      </c>
      <c r="Z32" s="115">
        <f t="shared" si="1"/>
        <v>0</v>
      </c>
      <c r="AA32" s="115">
        <f t="shared" si="1"/>
        <v>0</v>
      </c>
      <c r="AB32" s="115">
        <f t="shared" si="1"/>
        <v>0</v>
      </c>
      <c r="AC32" s="115">
        <f t="shared" si="1"/>
        <v>0</v>
      </c>
      <c r="AD32" s="115">
        <f t="shared" si="1"/>
        <v>0</v>
      </c>
      <c r="AE32" s="115">
        <f t="shared" si="1"/>
        <v>0</v>
      </c>
      <c r="AF32" s="115">
        <f t="shared" si="1"/>
        <v>0</v>
      </c>
      <c r="AG32" s="115">
        <f t="shared" si="1"/>
        <v>0</v>
      </c>
      <c r="AH32" s="115">
        <f t="shared" si="1"/>
        <v>0</v>
      </c>
      <c r="AI32" s="115">
        <f t="shared" si="1"/>
        <v>0</v>
      </c>
      <c r="AJ32" s="115">
        <f t="shared" si="1"/>
        <v>0</v>
      </c>
      <c r="AK32" s="115">
        <f t="shared" si="1"/>
        <v>0</v>
      </c>
      <c r="AL32" s="115">
        <f t="shared" si="1"/>
        <v>0</v>
      </c>
      <c r="AM32" s="125">
        <f t="shared" si="0"/>
        <v>0</v>
      </c>
      <c r="AN32" s="125">
        <f t="shared" si="0"/>
        <v>0</v>
      </c>
    </row>
    <row r="33" spans="1:40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 ht="15" x14ac:dyDescent="0.35">
      <c r="A36" s="1"/>
      <c r="B36" s="27" t="s">
        <v>21</v>
      </c>
      <c r="C36" s="28"/>
      <c r="D36" s="28"/>
      <c r="E36" s="28"/>
      <c r="F36" s="28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 ht="28" x14ac:dyDescent="0.35">
      <c r="A37" s="1"/>
      <c r="B37" s="29"/>
      <c r="C37" s="30" t="s">
        <v>22</v>
      </c>
      <c r="D37" s="101" t="s">
        <v>23</v>
      </c>
      <c r="E37" s="101" t="s">
        <v>24</v>
      </c>
      <c r="F37" s="101" t="s">
        <v>25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</row>
    <row r="38" spans="1:40" ht="15.5" x14ac:dyDescent="0.35">
      <c r="A38" s="1"/>
      <c r="B38" s="31" t="s">
        <v>26</v>
      </c>
      <c r="C38" s="32">
        <f>COUNTA(B8:B31)</f>
        <v>3</v>
      </c>
      <c r="D38" s="32">
        <f>COUNTIF(AM8:AM31,"&gt;=3,8")</f>
        <v>0</v>
      </c>
      <c r="E38" s="32">
        <f>COUNTIFS(AM8:AM31,"&lt;3,7",AM8:AM31,"&gt;=2,3")</f>
        <v>0</v>
      </c>
      <c r="F38" s="32">
        <f>COUNTIFS(AM8:AM31,"&lt;2,2",AM8:AM31,"&gt;0")</f>
        <v>0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</row>
    <row r="39" spans="1:40" ht="15.5" x14ac:dyDescent="0.35">
      <c r="A39" s="1"/>
      <c r="B39" s="31" t="s">
        <v>27</v>
      </c>
      <c r="C39" s="32">
        <v>100</v>
      </c>
      <c r="D39" s="32">
        <f>D38*C39/C38</f>
        <v>0</v>
      </c>
      <c r="E39" s="33">
        <f>E38*C39/C38</f>
        <v>0</v>
      </c>
      <c r="F39" s="33">
        <f>F38*C39/C38</f>
        <v>0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40" ht="15.5" x14ac:dyDescent="0.35">
      <c r="A40" s="1"/>
      <c r="B40" s="34"/>
      <c r="C40" s="28"/>
      <c r="D40" s="28"/>
      <c r="E40" s="28"/>
      <c r="F40" s="28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40" ht="15.5" x14ac:dyDescent="0.35">
      <c r="A41" s="1"/>
      <c r="B41" s="34"/>
      <c r="C41" s="28"/>
      <c r="D41" s="28"/>
      <c r="E41" s="28"/>
      <c r="F41" s="28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1:40" ht="15" x14ac:dyDescent="0.35">
      <c r="A42" s="1"/>
      <c r="B42" s="27" t="s">
        <v>28</v>
      </c>
      <c r="C42" s="28"/>
      <c r="D42" s="28"/>
      <c r="E42" s="28"/>
      <c r="F42" s="28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1:40" ht="28" x14ac:dyDescent="0.35">
      <c r="A43" s="1"/>
      <c r="B43" s="29"/>
      <c r="C43" s="35" t="s">
        <v>22</v>
      </c>
      <c r="D43" s="101" t="s">
        <v>23</v>
      </c>
      <c r="E43" s="101" t="s">
        <v>24</v>
      </c>
      <c r="F43" s="101" t="s">
        <v>25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spans="1:40" ht="15.5" x14ac:dyDescent="0.35">
      <c r="A44" s="1"/>
      <c r="B44" s="31" t="s">
        <v>26</v>
      </c>
      <c r="C44" s="32">
        <f>COUNTA(B8:B31)</f>
        <v>3</v>
      </c>
      <c r="D44" s="32">
        <f>COUNTIF(AN8:AN31,"&gt;=3,8")</f>
        <v>0</v>
      </c>
      <c r="E44" s="32">
        <f>COUNTIFS(AN8:AN31,"&lt;3,7",AN8:AN31,"&gt;=2,3")</f>
        <v>0</v>
      </c>
      <c r="F44" s="32">
        <f>COUNTIFS(AN8:AN31,"&lt;2,2",AN8:AN31,"&gt;0")</f>
        <v>0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spans="1:40" ht="15.5" x14ac:dyDescent="0.35">
      <c r="A45" s="1"/>
      <c r="B45" s="31" t="s">
        <v>27</v>
      </c>
      <c r="C45" s="32">
        <v>100</v>
      </c>
      <c r="D45" s="33">
        <f>D44*C45/C44</f>
        <v>0</v>
      </c>
      <c r="E45" s="33">
        <f>E44*C45/C44</f>
        <v>0</v>
      </c>
      <c r="F45" s="33">
        <f>F44*C45/C44</f>
        <v>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spans="1:40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1:40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1:40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1:40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</sheetData>
  <sheetProtection algorithmName="SHA-512" hashValue="MzBXHwLfKfF0ab3Sq3fuJ2BHb32dmV7rbVYG2OZjAQD56i/bmb2IOTfywjKNFoNuYEkfmXEcx3G+j0LMqMW4ww==" saltValue="L+dYTo7seaWMAztFAHli8Q==" spinCount="100000" sheet="1" objects="1" formatCells="0" formatColumns="0" formatRows="0" insertColumns="0" insertRows="0" insertHyperlinks="0" deleteColumns="0" deleteRows="0" sort="0" autoFilter="0" pivotTables="0"/>
  <mergeCells count="23">
    <mergeCell ref="AI5:AJ6"/>
    <mergeCell ref="Y5:Z6"/>
    <mergeCell ref="AA5:AB6"/>
    <mergeCell ref="AF2:AG2"/>
    <mergeCell ref="AC5:AD6"/>
    <mergeCell ref="AE5:AF6"/>
    <mergeCell ref="AG5:AH6"/>
    <mergeCell ref="A1:AN1"/>
    <mergeCell ref="A5:A7"/>
    <mergeCell ref="B5:B7"/>
    <mergeCell ref="C5:D6"/>
    <mergeCell ref="E5:F6"/>
    <mergeCell ref="G5:H6"/>
    <mergeCell ref="I5:J6"/>
    <mergeCell ref="K5:L6"/>
    <mergeCell ref="M5:N6"/>
    <mergeCell ref="O5:P6"/>
    <mergeCell ref="AK5:AL6"/>
    <mergeCell ref="AM5:AN6"/>
    <mergeCell ref="Q5:R6"/>
    <mergeCell ref="S5:T6"/>
    <mergeCell ref="U5:V6"/>
    <mergeCell ref="W5:X6"/>
  </mergeCells>
  <hyperlinks>
    <hyperlink ref="AF2" location="ОГЛАВЛЕНИЕ!A1" display="ОГЛАВЛЕНИЕ" xr:uid="{1F454A9F-F8DF-446A-99F8-E1F4808A17F1}"/>
  </hyperlinks>
  <pageMargins left="0.7" right="0.7" top="0.75" bottom="0.75" header="0.3" footer="0.3"/>
  <pageSetup paperSize="9" scale="35" fitToHeight="0" orientation="landscape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9AB55-2C72-4302-A797-4217FE869B65}">
  <sheetPr codeName="Лист24">
    <tabColor rgb="FF00B0F0"/>
    <pageSetUpPr fitToPage="1"/>
  </sheetPr>
  <dimension ref="A1:X60"/>
  <sheetViews>
    <sheetView view="pageLayout" topLeftCell="B4" zoomScale="85" zoomScaleNormal="100" zoomScalePageLayoutView="85" workbookViewId="0">
      <selection activeCell="C6" sqref="C6:V29"/>
    </sheetView>
  </sheetViews>
  <sheetFormatPr defaultRowHeight="14.5" x14ac:dyDescent="0.35"/>
  <cols>
    <col min="2" max="2" width="27.26953125" customWidth="1"/>
  </cols>
  <sheetData>
    <row r="1" spans="1:24" ht="17.5" x14ac:dyDescent="0.35">
      <c r="A1" s="78" t="s">
        <v>306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28" t="s">
        <v>390</v>
      </c>
      <c r="V1" s="228"/>
      <c r="W1" s="1"/>
      <c r="X1" s="1"/>
    </row>
    <row r="2" spans="1:24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" thickBot="1" x14ac:dyDescent="0.4">
      <c r="A3" s="202" t="s">
        <v>2</v>
      </c>
      <c r="B3" s="202" t="s">
        <v>3</v>
      </c>
      <c r="C3" s="205" t="s">
        <v>307</v>
      </c>
      <c r="D3" s="206"/>
      <c r="E3" s="205" t="s">
        <v>308</v>
      </c>
      <c r="F3" s="209"/>
      <c r="G3" s="205" t="s">
        <v>309</v>
      </c>
      <c r="H3" s="209"/>
      <c r="I3" s="206" t="s">
        <v>310</v>
      </c>
      <c r="J3" s="209"/>
      <c r="K3" s="205" t="s">
        <v>311</v>
      </c>
      <c r="L3" s="206"/>
      <c r="M3" s="205" t="s">
        <v>312</v>
      </c>
      <c r="N3" s="209"/>
      <c r="O3" s="206" t="s">
        <v>313</v>
      </c>
      <c r="P3" s="209"/>
      <c r="Q3" s="206" t="s">
        <v>314</v>
      </c>
      <c r="R3" s="209"/>
      <c r="S3" s="206" t="s">
        <v>315</v>
      </c>
      <c r="T3" s="209"/>
      <c r="U3" s="206" t="s">
        <v>316</v>
      </c>
      <c r="V3" s="209"/>
      <c r="W3" s="217" t="s">
        <v>10</v>
      </c>
      <c r="X3" s="217"/>
    </row>
    <row r="4" spans="1:24" ht="96" customHeight="1" thickBot="1" x14ac:dyDescent="0.4">
      <c r="A4" s="203"/>
      <c r="B4" s="203"/>
      <c r="C4" s="207"/>
      <c r="D4" s="208"/>
      <c r="E4" s="207"/>
      <c r="F4" s="210"/>
      <c r="G4" s="207"/>
      <c r="H4" s="210"/>
      <c r="I4" s="208"/>
      <c r="J4" s="210"/>
      <c r="K4" s="207"/>
      <c r="L4" s="208"/>
      <c r="M4" s="207"/>
      <c r="N4" s="210"/>
      <c r="O4" s="208"/>
      <c r="P4" s="210"/>
      <c r="Q4" s="208"/>
      <c r="R4" s="210"/>
      <c r="S4" s="208"/>
      <c r="T4" s="210"/>
      <c r="U4" s="208"/>
      <c r="V4" s="210"/>
      <c r="W4" s="217"/>
      <c r="X4" s="217"/>
    </row>
    <row r="5" spans="1:24" ht="16" thickBot="1" x14ac:dyDescent="0.4">
      <c r="A5" s="204"/>
      <c r="B5" s="204"/>
      <c r="C5" s="22" t="s">
        <v>15</v>
      </c>
      <c r="D5" s="22" t="s">
        <v>16</v>
      </c>
      <c r="E5" s="22" t="s">
        <v>15</v>
      </c>
      <c r="F5" s="22" t="s">
        <v>16</v>
      </c>
      <c r="G5" s="22" t="s">
        <v>15</v>
      </c>
      <c r="H5" s="22" t="s">
        <v>16</v>
      </c>
      <c r="I5" s="22" t="s">
        <v>15</v>
      </c>
      <c r="J5" s="22" t="s">
        <v>16</v>
      </c>
      <c r="K5" s="22" t="s">
        <v>15</v>
      </c>
      <c r="L5" s="22" t="s">
        <v>16</v>
      </c>
      <c r="M5" s="22" t="s">
        <v>15</v>
      </c>
      <c r="N5" s="22" t="s">
        <v>16</v>
      </c>
      <c r="O5" s="22" t="s">
        <v>15</v>
      </c>
      <c r="P5" s="22" t="s">
        <v>16</v>
      </c>
      <c r="Q5" s="22" t="s">
        <v>15</v>
      </c>
      <c r="R5" s="22" t="s">
        <v>16</v>
      </c>
      <c r="S5" s="22" t="s">
        <v>15</v>
      </c>
      <c r="T5" s="22" t="s">
        <v>16</v>
      </c>
      <c r="U5" s="22" t="s">
        <v>15</v>
      </c>
      <c r="V5" s="22" t="s">
        <v>16</v>
      </c>
      <c r="W5" s="43" t="s">
        <v>15</v>
      </c>
      <c r="X5" s="43" t="s">
        <v>16</v>
      </c>
    </row>
    <row r="6" spans="1:24" ht="16" thickBot="1" x14ac:dyDescent="0.4">
      <c r="A6" s="23">
        <v>1</v>
      </c>
      <c r="B6" s="24" t="s">
        <v>17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167"/>
      <c r="R6" s="167"/>
      <c r="S6" s="167"/>
      <c r="T6" s="167"/>
      <c r="U6" s="167"/>
      <c r="V6" s="167"/>
      <c r="W6" s="116">
        <f>(C6+E6+G6+I6+K6+M6+O6+Q6+S6+U6)/10</f>
        <v>0</v>
      </c>
      <c r="X6" s="116">
        <f>(D6+F6+H6+J6+L6+N6+P6+R6+T6+V6)/10</f>
        <v>0</v>
      </c>
    </row>
    <row r="7" spans="1:24" ht="16" thickBot="1" x14ac:dyDescent="0.4">
      <c r="A7" s="23">
        <v>2</v>
      </c>
      <c r="B7" s="24" t="s">
        <v>18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167"/>
      <c r="R7" s="167"/>
      <c r="S7" s="167"/>
      <c r="T7" s="167"/>
      <c r="U7" s="167"/>
      <c r="V7" s="167"/>
      <c r="W7" s="116">
        <f t="shared" ref="W7:X30" si="0">(C7+E7+G7+I7+K7+M7+O7+Q7+S7+U7)/10</f>
        <v>0</v>
      </c>
      <c r="X7" s="116">
        <f t="shared" si="0"/>
        <v>0</v>
      </c>
    </row>
    <row r="8" spans="1:24" ht="15.75" customHeight="1" thickBot="1" x14ac:dyDescent="0.4">
      <c r="A8" s="23">
        <v>3</v>
      </c>
      <c r="B8" s="24" t="s">
        <v>19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167"/>
      <c r="R8" s="167"/>
      <c r="S8" s="167"/>
      <c r="T8" s="167"/>
      <c r="U8" s="167"/>
      <c r="V8" s="167"/>
      <c r="W8" s="116">
        <f t="shared" si="0"/>
        <v>0</v>
      </c>
      <c r="X8" s="116">
        <f t="shared" si="0"/>
        <v>0</v>
      </c>
    </row>
    <row r="9" spans="1:24" ht="16" thickBot="1" x14ac:dyDescent="0.4">
      <c r="A9" s="23">
        <v>4</v>
      </c>
      <c r="B9" s="24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167"/>
      <c r="R9" s="167"/>
      <c r="S9" s="167"/>
      <c r="T9" s="167"/>
      <c r="U9" s="167"/>
      <c r="V9" s="167"/>
      <c r="W9" s="116">
        <f t="shared" si="0"/>
        <v>0</v>
      </c>
      <c r="X9" s="116">
        <f t="shared" si="0"/>
        <v>0</v>
      </c>
    </row>
    <row r="10" spans="1:24" ht="16" thickBot="1" x14ac:dyDescent="0.4">
      <c r="A10" s="23">
        <v>5</v>
      </c>
      <c r="B10" s="24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167"/>
      <c r="R10" s="167"/>
      <c r="S10" s="167"/>
      <c r="T10" s="167"/>
      <c r="U10" s="167"/>
      <c r="V10" s="167"/>
      <c r="W10" s="116">
        <f t="shared" si="0"/>
        <v>0</v>
      </c>
      <c r="X10" s="116">
        <f t="shared" si="0"/>
        <v>0</v>
      </c>
    </row>
    <row r="11" spans="1:24" ht="16" thickBot="1" x14ac:dyDescent="0.4">
      <c r="A11" s="23">
        <v>6</v>
      </c>
      <c r="B11" s="24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167"/>
      <c r="R11" s="167"/>
      <c r="S11" s="167"/>
      <c r="T11" s="167"/>
      <c r="U11" s="167"/>
      <c r="V11" s="167"/>
      <c r="W11" s="116">
        <f t="shared" si="0"/>
        <v>0</v>
      </c>
      <c r="X11" s="116">
        <f t="shared" si="0"/>
        <v>0</v>
      </c>
    </row>
    <row r="12" spans="1:24" ht="16" thickBot="1" x14ac:dyDescent="0.4">
      <c r="A12" s="23">
        <v>7</v>
      </c>
      <c r="B12" s="24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167"/>
      <c r="R12" s="167"/>
      <c r="S12" s="167"/>
      <c r="T12" s="167"/>
      <c r="U12" s="167"/>
      <c r="V12" s="167"/>
      <c r="W12" s="116">
        <f t="shared" si="0"/>
        <v>0</v>
      </c>
      <c r="X12" s="116">
        <f t="shared" si="0"/>
        <v>0</v>
      </c>
    </row>
    <row r="13" spans="1:24" ht="16" thickBot="1" x14ac:dyDescent="0.4">
      <c r="A13" s="23">
        <v>8</v>
      </c>
      <c r="B13" s="24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167"/>
      <c r="R13" s="167"/>
      <c r="S13" s="167"/>
      <c r="T13" s="167"/>
      <c r="U13" s="167"/>
      <c r="V13" s="167"/>
      <c r="W13" s="116">
        <f t="shared" si="0"/>
        <v>0</v>
      </c>
      <c r="X13" s="116">
        <f t="shared" si="0"/>
        <v>0</v>
      </c>
    </row>
    <row r="14" spans="1:24" ht="16" thickBot="1" x14ac:dyDescent="0.4">
      <c r="A14" s="23">
        <v>9</v>
      </c>
      <c r="B14" s="24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167"/>
      <c r="R14" s="167"/>
      <c r="S14" s="167"/>
      <c r="T14" s="167"/>
      <c r="U14" s="167"/>
      <c r="V14" s="167"/>
      <c r="W14" s="116">
        <f t="shared" si="0"/>
        <v>0</v>
      </c>
      <c r="X14" s="116">
        <f t="shared" si="0"/>
        <v>0</v>
      </c>
    </row>
    <row r="15" spans="1:24" ht="16" thickBot="1" x14ac:dyDescent="0.4">
      <c r="A15" s="23">
        <v>10</v>
      </c>
      <c r="B15" s="24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167"/>
      <c r="R15" s="167"/>
      <c r="S15" s="167"/>
      <c r="T15" s="167"/>
      <c r="U15" s="167"/>
      <c r="V15" s="167"/>
      <c r="W15" s="116">
        <f t="shared" si="0"/>
        <v>0</v>
      </c>
      <c r="X15" s="116">
        <f t="shared" si="0"/>
        <v>0</v>
      </c>
    </row>
    <row r="16" spans="1:24" ht="16" thickBot="1" x14ac:dyDescent="0.4">
      <c r="A16" s="23">
        <v>11</v>
      </c>
      <c r="B16" s="24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167"/>
      <c r="R16" s="167"/>
      <c r="S16" s="167"/>
      <c r="T16" s="167"/>
      <c r="U16" s="167"/>
      <c r="V16" s="167"/>
      <c r="W16" s="116">
        <f t="shared" si="0"/>
        <v>0</v>
      </c>
      <c r="X16" s="116">
        <f t="shared" si="0"/>
        <v>0</v>
      </c>
    </row>
    <row r="17" spans="1:24" ht="16" thickBot="1" x14ac:dyDescent="0.4">
      <c r="A17" s="23">
        <v>12</v>
      </c>
      <c r="B17" s="24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167"/>
      <c r="R17" s="167"/>
      <c r="S17" s="167"/>
      <c r="T17" s="167"/>
      <c r="U17" s="167"/>
      <c r="V17" s="167"/>
      <c r="W17" s="116">
        <f t="shared" si="0"/>
        <v>0</v>
      </c>
      <c r="X17" s="116">
        <f t="shared" si="0"/>
        <v>0</v>
      </c>
    </row>
    <row r="18" spans="1:24" ht="16" thickBot="1" x14ac:dyDescent="0.4">
      <c r="A18" s="23">
        <v>13</v>
      </c>
      <c r="B18" s="24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167"/>
      <c r="R18" s="167"/>
      <c r="S18" s="167"/>
      <c r="T18" s="167"/>
      <c r="U18" s="167"/>
      <c r="V18" s="167"/>
      <c r="W18" s="116">
        <f t="shared" si="0"/>
        <v>0</v>
      </c>
      <c r="X18" s="116">
        <f t="shared" si="0"/>
        <v>0</v>
      </c>
    </row>
    <row r="19" spans="1:24" ht="16" thickBot="1" x14ac:dyDescent="0.4">
      <c r="A19" s="23">
        <v>14</v>
      </c>
      <c r="B19" s="24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167"/>
      <c r="R19" s="167"/>
      <c r="S19" s="167"/>
      <c r="T19" s="167"/>
      <c r="U19" s="167"/>
      <c r="V19" s="167"/>
      <c r="W19" s="116">
        <f t="shared" si="0"/>
        <v>0</v>
      </c>
      <c r="X19" s="116">
        <f t="shared" si="0"/>
        <v>0</v>
      </c>
    </row>
    <row r="20" spans="1:24" ht="16" thickBot="1" x14ac:dyDescent="0.4">
      <c r="A20" s="23">
        <v>15</v>
      </c>
      <c r="B20" s="24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167"/>
      <c r="R20" s="167"/>
      <c r="S20" s="167"/>
      <c r="T20" s="167"/>
      <c r="U20" s="167"/>
      <c r="V20" s="167"/>
      <c r="W20" s="116">
        <f t="shared" si="0"/>
        <v>0</v>
      </c>
      <c r="X20" s="116">
        <f t="shared" si="0"/>
        <v>0</v>
      </c>
    </row>
    <row r="21" spans="1:24" ht="16" thickBot="1" x14ac:dyDescent="0.4">
      <c r="A21" s="23">
        <v>16</v>
      </c>
      <c r="B21" s="24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167"/>
      <c r="R21" s="167"/>
      <c r="S21" s="167"/>
      <c r="T21" s="167"/>
      <c r="U21" s="167"/>
      <c r="V21" s="167"/>
      <c r="W21" s="116">
        <f t="shared" si="0"/>
        <v>0</v>
      </c>
      <c r="X21" s="116">
        <f t="shared" si="0"/>
        <v>0</v>
      </c>
    </row>
    <row r="22" spans="1:24" ht="16" thickBot="1" x14ac:dyDescent="0.4">
      <c r="A22" s="23">
        <v>17</v>
      </c>
      <c r="B22" s="24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167"/>
      <c r="R22" s="167"/>
      <c r="S22" s="167"/>
      <c r="T22" s="167"/>
      <c r="U22" s="167"/>
      <c r="V22" s="167"/>
      <c r="W22" s="116">
        <f t="shared" si="0"/>
        <v>0</v>
      </c>
      <c r="X22" s="116">
        <f t="shared" si="0"/>
        <v>0</v>
      </c>
    </row>
    <row r="23" spans="1:24" ht="16" thickBot="1" x14ac:dyDescent="0.4">
      <c r="A23" s="23">
        <v>18</v>
      </c>
      <c r="B23" s="24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167"/>
      <c r="R23" s="167"/>
      <c r="S23" s="167"/>
      <c r="T23" s="167"/>
      <c r="U23" s="167"/>
      <c r="V23" s="167"/>
      <c r="W23" s="116">
        <f t="shared" si="0"/>
        <v>0</v>
      </c>
      <c r="X23" s="116">
        <f t="shared" si="0"/>
        <v>0</v>
      </c>
    </row>
    <row r="24" spans="1:24" ht="16" thickBot="1" x14ac:dyDescent="0.4">
      <c r="A24" s="23">
        <v>19</v>
      </c>
      <c r="B24" s="24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167"/>
      <c r="R24" s="167"/>
      <c r="S24" s="167"/>
      <c r="T24" s="167"/>
      <c r="U24" s="167"/>
      <c r="V24" s="167"/>
      <c r="W24" s="116">
        <f t="shared" si="0"/>
        <v>0</v>
      </c>
      <c r="X24" s="116">
        <f t="shared" si="0"/>
        <v>0</v>
      </c>
    </row>
    <row r="25" spans="1:24" ht="16" thickBot="1" x14ac:dyDescent="0.4">
      <c r="A25" s="23">
        <v>20</v>
      </c>
      <c r="B25" s="24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167"/>
      <c r="R25" s="167"/>
      <c r="S25" s="167"/>
      <c r="T25" s="167"/>
      <c r="U25" s="167"/>
      <c r="V25" s="167"/>
      <c r="W25" s="116">
        <f t="shared" si="0"/>
        <v>0</v>
      </c>
      <c r="X25" s="116">
        <f t="shared" si="0"/>
        <v>0</v>
      </c>
    </row>
    <row r="26" spans="1:24" ht="16" thickBot="1" x14ac:dyDescent="0.4">
      <c r="A26" s="23">
        <v>21</v>
      </c>
      <c r="B26" s="24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167"/>
      <c r="R26" s="167"/>
      <c r="S26" s="167"/>
      <c r="T26" s="167"/>
      <c r="U26" s="167"/>
      <c r="V26" s="167"/>
      <c r="W26" s="116">
        <f t="shared" si="0"/>
        <v>0</v>
      </c>
      <c r="X26" s="116">
        <f t="shared" si="0"/>
        <v>0</v>
      </c>
    </row>
    <row r="27" spans="1:24" ht="16" thickBot="1" x14ac:dyDescent="0.4">
      <c r="A27" s="23">
        <v>22</v>
      </c>
      <c r="B27" s="24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167"/>
      <c r="R27" s="167"/>
      <c r="S27" s="167"/>
      <c r="T27" s="167"/>
      <c r="U27" s="167"/>
      <c r="V27" s="167"/>
      <c r="W27" s="116">
        <f t="shared" si="0"/>
        <v>0</v>
      </c>
      <c r="X27" s="116">
        <f t="shared" si="0"/>
        <v>0</v>
      </c>
    </row>
    <row r="28" spans="1:24" ht="16" thickBot="1" x14ac:dyDescent="0.4">
      <c r="A28" s="23">
        <v>23</v>
      </c>
      <c r="B28" s="24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167"/>
      <c r="R28" s="167"/>
      <c r="S28" s="167"/>
      <c r="T28" s="167"/>
      <c r="U28" s="167"/>
      <c r="V28" s="167"/>
      <c r="W28" s="116">
        <f t="shared" si="0"/>
        <v>0</v>
      </c>
      <c r="X28" s="116">
        <f t="shared" si="0"/>
        <v>0</v>
      </c>
    </row>
    <row r="29" spans="1:24" ht="16" thickBot="1" x14ac:dyDescent="0.4">
      <c r="A29" s="23">
        <v>24</v>
      </c>
      <c r="B29" s="24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167"/>
      <c r="R29" s="167"/>
      <c r="S29" s="167"/>
      <c r="T29" s="167"/>
      <c r="U29" s="167"/>
      <c r="V29" s="167"/>
      <c r="W29" s="116">
        <f t="shared" si="0"/>
        <v>0</v>
      </c>
      <c r="X29" s="116">
        <f t="shared" si="0"/>
        <v>0</v>
      </c>
    </row>
    <row r="30" spans="1:24" ht="16" thickBot="1" x14ac:dyDescent="0.4">
      <c r="A30" s="23"/>
      <c r="B30" s="39" t="s">
        <v>20</v>
      </c>
      <c r="C30" s="117">
        <f>(C6+C7+C8+C9+C10+C11+C12+C13+C14+C15+C16+C17+C18+C19+C20+C21+C22+C23+C24+C25+C26+C27+C28+C29)/COUNTA($B$6:$B$29)</f>
        <v>0</v>
      </c>
      <c r="D30" s="117">
        <f t="shared" ref="D30:V30" si="1">(D6+D7+D8+D9+D10+D11+D12+D13+D14+D15+D16+D17+D18+D19+D20+D21+D22+D23+D24+D25+D26+D27+D28+D29)/COUNTA($B$6:$B$29)</f>
        <v>0</v>
      </c>
      <c r="E30" s="117">
        <f t="shared" si="1"/>
        <v>0</v>
      </c>
      <c r="F30" s="117">
        <f t="shared" si="1"/>
        <v>0</v>
      </c>
      <c r="G30" s="117">
        <f t="shared" si="1"/>
        <v>0</v>
      </c>
      <c r="H30" s="117">
        <f t="shared" si="1"/>
        <v>0</v>
      </c>
      <c r="I30" s="117">
        <f t="shared" si="1"/>
        <v>0</v>
      </c>
      <c r="J30" s="117">
        <f t="shared" si="1"/>
        <v>0</v>
      </c>
      <c r="K30" s="117">
        <f t="shared" si="1"/>
        <v>0</v>
      </c>
      <c r="L30" s="117">
        <f t="shared" si="1"/>
        <v>0</v>
      </c>
      <c r="M30" s="117">
        <f t="shared" si="1"/>
        <v>0</v>
      </c>
      <c r="N30" s="117">
        <f t="shared" si="1"/>
        <v>0</v>
      </c>
      <c r="O30" s="117">
        <f t="shared" si="1"/>
        <v>0</v>
      </c>
      <c r="P30" s="117">
        <f t="shared" si="1"/>
        <v>0</v>
      </c>
      <c r="Q30" s="117">
        <f t="shared" si="1"/>
        <v>0</v>
      </c>
      <c r="R30" s="117">
        <f t="shared" si="1"/>
        <v>0</v>
      </c>
      <c r="S30" s="117">
        <f t="shared" si="1"/>
        <v>0</v>
      </c>
      <c r="T30" s="117">
        <f t="shared" si="1"/>
        <v>0</v>
      </c>
      <c r="U30" s="117">
        <f t="shared" si="1"/>
        <v>0</v>
      </c>
      <c r="V30" s="117">
        <f t="shared" si="1"/>
        <v>0</v>
      </c>
      <c r="W30" s="126">
        <f t="shared" si="0"/>
        <v>0</v>
      </c>
      <c r="X30" s="126">
        <f t="shared" si="0"/>
        <v>0</v>
      </c>
    </row>
    <row r="31" spans="1:24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" x14ac:dyDescent="0.35">
      <c r="A32" s="1"/>
      <c r="B32" s="27" t="s">
        <v>21</v>
      </c>
      <c r="C32" s="28"/>
      <c r="D32" s="28"/>
      <c r="E32" s="28"/>
      <c r="F32" s="28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28" x14ac:dyDescent="0.35">
      <c r="A33" s="1"/>
      <c r="B33" s="29"/>
      <c r="C33" s="30" t="s">
        <v>22</v>
      </c>
      <c r="D33" s="101" t="s">
        <v>23</v>
      </c>
      <c r="E33" s="101" t="s">
        <v>24</v>
      </c>
      <c r="F33" s="101" t="s">
        <v>25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5" x14ac:dyDescent="0.35">
      <c r="A34" s="1"/>
      <c r="B34" s="31" t="s">
        <v>26</v>
      </c>
      <c r="C34" s="32">
        <f>COUNTA(B6:B29)</f>
        <v>3</v>
      </c>
      <c r="D34" s="32">
        <f>COUNTIF(W6:W29,"&gt;=3,8")</f>
        <v>0</v>
      </c>
      <c r="E34" s="32">
        <f>COUNTIFS(W6:W29,"&lt;3,7",W6:W29,"&gt;=2,3")</f>
        <v>0</v>
      </c>
      <c r="F34" s="32">
        <f>COUNTIFS(W6:W29,"&lt;2,2",W6:W29,"&gt;0")</f>
        <v>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5" x14ac:dyDescent="0.35">
      <c r="A35" s="1"/>
      <c r="B35" s="31" t="s">
        <v>27</v>
      </c>
      <c r="C35" s="32">
        <v>100</v>
      </c>
      <c r="D35" s="32">
        <f>D34*C35/C34</f>
        <v>0</v>
      </c>
      <c r="E35" s="33">
        <f>E34*C35/C34</f>
        <v>0</v>
      </c>
      <c r="F35" s="33">
        <f>F34*C35/C34</f>
        <v>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5" x14ac:dyDescent="0.35">
      <c r="A36" s="1"/>
      <c r="B36" s="34"/>
      <c r="C36" s="28"/>
      <c r="D36" s="28"/>
      <c r="E36" s="28"/>
      <c r="F36" s="28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" x14ac:dyDescent="0.35">
      <c r="A37" s="1"/>
      <c r="B37" s="27" t="s">
        <v>28</v>
      </c>
      <c r="C37" s="28"/>
      <c r="D37" s="28"/>
      <c r="E37" s="28"/>
      <c r="F37" s="28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28" x14ac:dyDescent="0.35">
      <c r="A38" s="1"/>
      <c r="B38" s="29"/>
      <c r="C38" s="35" t="s">
        <v>22</v>
      </c>
      <c r="D38" s="101" t="s">
        <v>23</v>
      </c>
      <c r="E38" s="101" t="s">
        <v>24</v>
      </c>
      <c r="F38" s="101" t="s">
        <v>25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5" x14ac:dyDescent="0.35">
      <c r="A39" s="1"/>
      <c r="B39" s="31" t="s">
        <v>26</v>
      </c>
      <c r="C39" s="32">
        <f>COUNTA(B5:B28)</f>
        <v>3</v>
      </c>
      <c r="D39" s="32">
        <f>COUNTIF(X6:X29,"&gt;=3,8")</f>
        <v>0</v>
      </c>
      <c r="E39" s="32">
        <f>COUNTIFS(X6:X29,"&lt;3,7",X6:X29,"&gt;=2,3")</f>
        <v>0</v>
      </c>
      <c r="F39" s="32">
        <f>COUNTIFS(X6:X29,"&lt;2,2",X6:X29,"&gt;0")</f>
        <v>0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5" x14ac:dyDescent="0.35">
      <c r="A40" s="1"/>
      <c r="B40" s="31" t="s">
        <v>27</v>
      </c>
      <c r="C40" s="32">
        <v>100</v>
      </c>
      <c r="D40" s="33">
        <f>D39*C40/C39</f>
        <v>0</v>
      </c>
      <c r="E40" s="33">
        <f>E39*C40/C39</f>
        <v>0</v>
      </c>
      <c r="F40" s="33">
        <f>F39*C40/C39</f>
        <v>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</sheetData>
  <sheetProtection algorithmName="SHA-512" hashValue="knJL1aVw5/YqtxxS2+buBKUQoSTgdNdZ+9yYdTgM/tSVtdPqcaHwzM1ZqSQwsnB4/0sJNfKEE8vagEBLuRh5Zw==" saltValue="Pr2hbjHBVE9BaricxTUzGA==" spinCount="100000" sheet="1" objects="1" formatCells="0" formatColumns="0" formatRows="0" insertColumns="0" insertRows="0" insertHyperlinks="0" deleteColumns="0" deleteRows="0" sort="0" autoFilter="0" pivotTables="0"/>
  <mergeCells count="14">
    <mergeCell ref="W3:X4"/>
    <mergeCell ref="U1:V1"/>
    <mergeCell ref="K3:L4"/>
    <mergeCell ref="M3:N4"/>
    <mergeCell ref="O3:P4"/>
    <mergeCell ref="Q3:R4"/>
    <mergeCell ref="S3:T4"/>
    <mergeCell ref="U3:V4"/>
    <mergeCell ref="I3:J4"/>
    <mergeCell ref="A3:A5"/>
    <mergeCell ref="B3:B5"/>
    <mergeCell ref="C3:D4"/>
    <mergeCell ref="E3:F4"/>
    <mergeCell ref="G3:H4"/>
  </mergeCells>
  <hyperlinks>
    <hyperlink ref="U1" location="ОГЛАВЛЕНИЕ!A1" display="ОГЛАВЛЕНИЕ" xr:uid="{BB367574-3CBF-4181-AFFC-10DF19BE7D3C}"/>
  </hyperlinks>
  <pageMargins left="0.7" right="0.7" top="0.75" bottom="0.75" header="0.3" footer="0.3"/>
  <pageSetup paperSize="9" scale="52" orientation="landscape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E566A-EE6B-4221-B7F8-CDEFF47B5B62}">
  <sheetPr codeName="Лист25">
    <tabColor rgb="FF00B0F0"/>
    <pageSetUpPr fitToPage="1"/>
  </sheetPr>
  <dimension ref="A1:H56"/>
  <sheetViews>
    <sheetView view="pageLayout" zoomScaleNormal="100" workbookViewId="0">
      <selection activeCell="I20" sqref="I20"/>
    </sheetView>
  </sheetViews>
  <sheetFormatPr defaultRowHeight="14.5" x14ac:dyDescent="0.35"/>
  <cols>
    <col min="2" max="2" width="10.54296875" customWidth="1"/>
    <col min="3" max="3" width="29.453125" customWidth="1"/>
    <col min="4" max="4" width="26.26953125" customWidth="1"/>
    <col min="5" max="5" width="17.7265625" customWidth="1"/>
  </cols>
  <sheetData>
    <row r="1" spans="1:8" ht="43.5" customHeight="1" x14ac:dyDescent="0.35">
      <c r="A1" s="1"/>
      <c r="B1" s="241" t="s">
        <v>387</v>
      </c>
      <c r="C1" s="241"/>
      <c r="D1" s="241"/>
      <c r="E1" s="241"/>
      <c r="F1" s="241"/>
      <c r="G1" s="2"/>
      <c r="H1" s="1"/>
    </row>
    <row r="2" spans="1:8" ht="17.5" x14ac:dyDescent="0.35">
      <c r="A2" s="1"/>
      <c r="B2" s="3"/>
      <c r="C2" s="3"/>
      <c r="D2" s="3"/>
      <c r="E2" s="3"/>
      <c r="F2" s="3"/>
      <c r="G2" s="3"/>
      <c r="H2" s="1"/>
    </row>
    <row r="3" spans="1:8" ht="67.5" customHeight="1" x14ac:dyDescent="0.35">
      <c r="A3" s="1"/>
      <c r="B3" s="156" t="s">
        <v>390</v>
      </c>
      <c r="C3" s="4" t="s">
        <v>317</v>
      </c>
      <c r="D3" s="4" t="s">
        <v>318</v>
      </c>
      <c r="E3" s="127" t="s">
        <v>319</v>
      </c>
      <c r="F3" s="5"/>
      <c r="G3" s="6"/>
      <c r="H3" s="1"/>
    </row>
    <row r="4" spans="1:8" ht="15.5" x14ac:dyDescent="0.35">
      <c r="A4" s="1"/>
      <c r="B4" s="7"/>
      <c r="C4" s="8">
        <v>1</v>
      </c>
      <c r="D4" s="8">
        <v>2</v>
      </c>
      <c r="E4" s="128" t="s">
        <v>108</v>
      </c>
      <c r="F4" s="10"/>
      <c r="G4" s="5"/>
      <c r="H4" s="1"/>
    </row>
    <row r="5" spans="1:8" ht="18" x14ac:dyDescent="0.4">
      <c r="A5" s="1"/>
      <c r="B5" s="11" t="s">
        <v>50</v>
      </c>
      <c r="C5" s="53">
        <f>'ФР-1'!AM32</f>
        <v>0</v>
      </c>
      <c r="D5" s="53">
        <f>'ФР-2'!$W$30</f>
        <v>0</v>
      </c>
      <c r="E5" s="129">
        <f>(C5+D5)/2</f>
        <v>0</v>
      </c>
      <c r="F5" s="13"/>
      <c r="G5" s="13"/>
      <c r="H5" s="1"/>
    </row>
    <row r="6" spans="1:8" ht="18" x14ac:dyDescent="0.4">
      <c r="A6" s="1"/>
      <c r="B6" s="11" t="s">
        <v>51</v>
      </c>
      <c r="C6" s="53">
        <f>'ФР-1'!AN32</f>
        <v>0</v>
      </c>
      <c r="D6" s="53">
        <f>'ФР-2'!$X$30</f>
        <v>0</v>
      </c>
      <c r="E6" s="129">
        <f>(C6+D6)/2</f>
        <v>0</v>
      </c>
      <c r="F6" s="13"/>
      <c r="G6" s="13"/>
      <c r="H6" s="1"/>
    </row>
    <row r="7" spans="1:8" x14ac:dyDescent="0.35">
      <c r="A7" s="1"/>
      <c r="B7" s="1"/>
      <c r="C7" s="1"/>
      <c r="D7" s="1"/>
      <c r="E7" s="1"/>
      <c r="F7" s="1"/>
      <c r="G7" s="1"/>
      <c r="H7" s="1"/>
    </row>
    <row r="8" spans="1:8" x14ac:dyDescent="0.35">
      <c r="A8" s="1"/>
      <c r="B8" s="1"/>
      <c r="C8" s="1"/>
      <c r="D8" s="1"/>
      <c r="E8" s="1"/>
      <c r="F8" s="1"/>
      <c r="G8" s="1"/>
      <c r="H8" s="1"/>
    </row>
    <row r="9" spans="1:8" x14ac:dyDescent="0.35">
      <c r="A9" s="1"/>
      <c r="B9" s="1"/>
      <c r="C9" s="1"/>
      <c r="D9" s="1"/>
      <c r="E9" s="1"/>
      <c r="F9" s="1"/>
      <c r="G9" s="1"/>
      <c r="H9" s="1"/>
    </row>
    <row r="10" spans="1:8" x14ac:dyDescent="0.35">
      <c r="A10" s="1"/>
      <c r="B10" s="1"/>
      <c r="C10" s="1"/>
      <c r="D10" s="1"/>
      <c r="E10" s="1"/>
      <c r="F10" s="1"/>
      <c r="G10" s="1"/>
      <c r="H10" s="1"/>
    </row>
    <row r="11" spans="1:8" x14ac:dyDescent="0.35">
      <c r="A11" s="1"/>
      <c r="B11" s="1"/>
      <c r="C11" s="1"/>
      <c r="D11" s="1"/>
      <c r="E11" s="1"/>
      <c r="F11" s="1"/>
      <c r="G11" s="1"/>
      <c r="H11" s="1"/>
    </row>
    <row r="12" spans="1:8" x14ac:dyDescent="0.35">
      <c r="A12" s="1"/>
      <c r="B12" s="1"/>
      <c r="C12" s="1"/>
      <c r="D12" s="1"/>
      <c r="E12" s="1"/>
      <c r="F12" s="1"/>
      <c r="G12" s="1"/>
      <c r="H12" s="1"/>
    </row>
    <row r="13" spans="1:8" x14ac:dyDescent="0.35">
      <c r="A13" s="1"/>
      <c r="B13" s="1"/>
      <c r="C13" s="1"/>
      <c r="D13" s="1"/>
      <c r="E13" s="1"/>
      <c r="F13" s="1"/>
      <c r="G13" s="1"/>
      <c r="H13" s="1"/>
    </row>
    <row r="14" spans="1:8" x14ac:dyDescent="0.35">
      <c r="A14" s="1"/>
      <c r="B14" s="1"/>
      <c r="C14" s="1"/>
      <c r="D14" s="1"/>
      <c r="E14" s="1"/>
      <c r="F14" s="1"/>
      <c r="G14" s="1"/>
      <c r="H14" s="1"/>
    </row>
    <row r="15" spans="1:8" x14ac:dyDescent="0.35">
      <c r="A15" s="1"/>
      <c r="B15" s="1"/>
      <c r="C15" s="1"/>
      <c r="D15" s="1"/>
      <c r="E15" s="1"/>
      <c r="F15" s="1"/>
      <c r="G15" s="1"/>
      <c r="H15" s="1"/>
    </row>
    <row r="16" spans="1:8" x14ac:dyDescent="0.35">
      <c r="A16" s="1"/>
      <c r="B16" s="1"/>
      <c r="C16" s="1"/>
      <c r="D16" s="1"/>
      <c r="E16" s="1"/>
      <c r="F16" s="1"/>
      <c r="G16" s="1"/>
      <c r="H16" s="1"/>
    </row>
    <row r="17" spans="1:8" x14ac:dyDescent="0.35">
      <c r="A17" s="1"/>
      <c r="B17" s="1"/>
      <c r="C17" s="1"/>
      <c r="D17" s="1"/>
      <c r="E17" s="1"/>
      <c r="F17" s="1"/>
      <c r="G17" s="1"/>
      <c r="H17" s="1"/>
    </row>
    <row r="18" spans="1:8" x14ac:dyDescent="0.35">
      <c r="A18" s="1"/>
      <c r="B18" s="1"/>
      <c r="C18" s="1"/>
      <c r="D18" s="1"/>
      <c r="E18" s="1"/>
      <c r="F18" s="1"/>
      <c r="G18" s="1"/>
      <c r="H18" s="1"/>
    </row>
    <row r="19" spans="1:8" x14ac:dyDescent="0.35">
      <c r="A19" s="1"/>
      <c r="B19" s="1"/>
      <c r="C19" s="1"/>
      <c r="D19" s="1"/>
      <c r="E19" s="1"/>
      <c r="F19" s="1"/>
      <c r="G19" s="1"/>
      <c r="H19" s="1"/>
    </row>
    <row r="20" spans="1:8" x14ac:dyDescent="0.35">
      <c r="A20" s="1"/>
      <c r="B20" s="1"/>
      <c r="C20" s="1"/>
      <c r="D20" s="1"/>
      <c r="E20" s="1"/>
      <c r="F20" s="1"/>
      <c r="G20" s="1"/>
      <c r="H20" s="1"/>
    </row>
    <row r="21" spans="1:8" x14ac:dyDescent="0.35">
      <c r="A21" s="1"/>
      <c r="B21" s="1"/>
      <c r="C21" s="1"/>
      <c r="D21" s="1"/>
      <c r="E21" s="1"/>
      <c r="F21" s="1"/>
      <c r="G21" s="1"/>
      <c r="H21" s="1"/>
    </row>
    <row r="22" spans="1:8" x14ac:dyDescent="0.35">
      <c r="A22" s="1"/>
      <c r="B22" s="1"/>
      <c r="C22" s="1"/>
      <c r="D22" s="1"/>
      <c r="E22" s="1"/>
      <c r="F22" s="1"/>
      <c r="G22" s="1"/>
      <c r="H22" s="1"/>
    </row>
    <row r="23" spans="1:8" x14ac:dyDescent="0.35">
      <c r="A23" s="1"/>
      <c r="B23" s="1"/>
      <c r="C23" s="1"/>
      <c r="D23" s="1"/>
      <c r="E23" s="1"/>
      <c r="F23" s="1"/>
      <c r="G23" s="1"/>
      <c r="H23" s="1"/>
    </row>
    <row r="24" spans="1:8" x14ac:dyDescent="0.35">
      <c r="A24" s="1"/>
      <c r="B24" s="1"/>
      <c r="C24" s="1"/>
      <c r="D24" s="1"/>
      <c r="E24" s="1"/>
      <c r="F24" s="1"/>
      <c r="G24" s="1"/>
      <c r="H24" s="1"/>
    </row>
    <row r="25" spans="1:8" ht="15.5" x14ac:dyDescent="0.35">
      <c r="A25" s="14" t="s">
        <v>52</v>
      </c>
      <c r="B25" s="14"/>
      <c r="C25" s="1"/>
      <c r="D25" s="1"/>
      <c r="E25" s="1"/>
      <c r="F25" s="1"/>
      <c r="G25" s="1"/>
      <c r="H25" s="1"/>
    </row>
    <row r="26" spans="1:8" ht="15.5" x14ac:dyDescent="0.35">
      <c r="A26" s="57" t="s">
        <v>53</v>
      </c>
      <c r="B26" s="57"/>
      <c r="C26" s="86"/>
      <c r="D26" s="242"/>
      <c r="E26" s="242"/>
      <c r="F26" s="242"/>
      <c r="G26" s="242"/>
      <c r="H26" s="58"/>
    </row>
    <row r="27" spans="1:8" x14ac:dyDescent="0.35">
      <c r="A27" s="58"/>
      <c r="B27" s="58"/>
      <c r="C27" s="58"/>
      <c r="D27" s="243"/>
      <c r="E27" s="243"/>
      <c r="F27" s="243"/>
      <c r="G27" s="243"/>
      <c r="H27" s="59"/>
    </row>
    <row r="28" spans="1:8" x14ac:dyDescent="0.35">
      <c r="A28" s="59"/>
      <c r="B28" s="59"/>
      <c r="C28" s="59"/>
      <c r="D28" s="243"/>
      <c r="E28" s="243"/>
      <c r="F28" s="243"/>
      <c r="G28" s="243"/>
      <c r="H28" s="59"/>
    </row>
    <row r="29" spans="1:8" x14ac:dyDescent="0.35">
      <c r="A29" s="59"/>
      <c r="B29" s="59"/>
      <c r="C29" s="59"/>
      <c r="D29" s="243"/>
      <c r="E29" s="243"/>
      <c r="F29" s="243"/>
      <c r="G29" s="243"/>
      <c r="H29" s="59"/>
    </row>
    <row r="30" spans="1:8" x14ac:dyDescent="0.35">
      <c r="A30" s="59"/>
      <c r="B30" s="59"/>
      <c r="C30" s="59"/>
      <c r="D30" s="243"/>
      <c r="E30" s="243"/>
      <c r="F30" s="243"/>
      <c r="G30" s="243"/>
      <c r="H30" s="59"/>
    </row>
    <row r="31" spans="1:8" x14ac:dyDescent="0.35">
      <c r="A31" s="59"/>
      <c r="B31" s="59"/>
      <c r="C31" s="59"/>
      <c r="D31" s="243"/>
      <c r="E31" s="243"/>
      <c r="F31" s="243"/>
      <c r="G31" s="243"/>
      <c r="H31" s="59"/>
    </row>
    <row r="32" spans="1:8" x14ac:dyDescent="0.35">
      <c r="A32" s="59"/>
      <c r="B32" s="59"/>
      <c r="C32" s="59"/>
      <c r="D32" s="243"/>
      <c r="E32" s="243"/>
      <c r="F32" s="243"/>
      <c r="G32" s="243"/>
      <c r="H32" s="59"/>
    </row>
    <row r="33" spans="1:8" x14ac:dyDescent="0.35">
      <c r="A33" s="59"/>
      <c r="B33" s="59"/>
      <c r="C33" s="59"/>
      <c r="D33" s="243"/>
      <c r="E33" s="243"/>
      <c r="F33" s="243"/>
      <c r="G33" s="243"/>
      <c r="H33" s="59"/>
    </row>
    <row r="34" spans="1:8" x14ac:dyDescent="0.35">
      <c r="A34" s="59"/>
      <c r="B34" s="59"/>
      <c r="C34" s="59"/>
      <c r="D34" s="243"/>
      <c r="E34" s="243"/>
      <c r="F34" s="243"/>
      <c r="G34" s="243"/>
      <c r="H34" s="59"/>
    </row>
    <row r="35" spans="1:8" x14ac:dyDescent="0.35">
      <c r="A35" s="59"/>
      <c r="B35" s="59"/>
      <c r="C35" s="59"/>
      <c r="D35" s="243"/>
      <c r="E35" s="243"/>
      <c r="F35" s="243"/>
      <c r="G35" s="243"/>
      <c r="H35" s="59"/>
    </row>
    <row r="36" spans="1:8" x14ac:dyDescent="0.35">
      <c r="A36" s="59"/>
      <c r="B36" s="59"/>
      <c r="C36" s="59"/>
      <c r="D36" s="243"/>
      <c r="E36" s="243"/>
      <c r="F36" s="243"/>
      <c r="G36" s="243"/>
      <c r="H36" s="59"/>
    </row>
    <row r="37" spans="1:8" x14ac:dyDescent="0.35">
      <c r="A37" s="59"/>
      <c r="B37" s="59"/>
      <c r="C37" s="59"/>
      <c r="D37" s="243"/>
      <c r="E37" s="243"/>
      <c r="F37" s="243"/>
      <c r="G37" s="243"/>
      <c r="H37" s="59"/>
    </row>
    <row r="38" spans="1:8" x14ac:dyDescent="0.35">
      <c r="A38" s="59"/>
      <c r="B38" s="59"/>
      <c r="C38" s="59"/>
      <c r="D38" s="243"/>
      <c r="E38" s="243"/>
      <c r="F38" s="243"/>
      <c r="G38" s="243"/>
      <c r="H38" s="59"/>
    </row>
    <row r="39" spans="1:8" x14ac:dyDescent="0.35">
      <c r="A39" s="1"/>
      <c r="B39" s="1"/>
      <c r="C39" s="1"/>
      <c r="D39" s="1"/>
      <c r="E39" s="1"/>
      <c r="F39" s="1"/>
      <c r="G39" s="1"/>
      <c r="H39" s="1"/>
    </row>
    <row r="40" spans="1:8" ht="15.5" x14ac:dyDescent="0.35">
      <c r="A40" s="57" t="s">
        <v>54</v>
      </c>
      <c r="B40" s="57"/>
      <c r="C40" s="86"/>
      <c r="D40" s="242"/>
      <c r="E40" s="242"/>
      <c r="F40" s="242"/>
      <c r="G40" s="242"/>
      <c r="H40" s="58"/>
    </row>
    <row r="41" spans="1:8" x14ac:dyDescent="0.35">
      <c r="A41" s="58"/>
      <c r="B41" s="58"/>
      <c r="C41" s="58"/>
      <c r="D41" s="243"/>
      <c r="E41" s="243"/>
      <c r="F41" s="243"/>
      <c r="G41" s="243"/>
      <c r="H41" s="59"/>
    </row>
    <row r="42" spans="1:8" x14ac:dyDescent="0.35">
      <c r="A42" s="59"/>
      <c r="B42" s="59"/>
      <c r="C42" s="59"/>
      <c r="D42" s="243"/>
      <c r="E42" s="243"/>
      <c r="F42" s="243"/>
      <c r="G42" s="243"/>
      <c r="H42" s="59"/>
    </row>
    <row r="43" spans="1:8" x14ac:dyDescent="0.35">
      <c r="A43" s="59"/>
      <c r="B43" s="59"/>
      <c r="C43" s="59"/>
      <c r="D43" s="243"/>
      <c r="E43" s="243"/>
      <c r="F43" s="243"/>
      <c r="G43" s="243"/>
      <c r="H43" s="59"/>
    </row>
    <row r="44" spans="1:8" x14ac:dyDescent="0.35">
      <c r="A44" s="59"/>
      <c r="B44" s="59"/>
      <c r="C44" s="59"/>
      <c r="D44" s="243"/>
      <c r="E44" s="243"/>
      <c r="F44" s="243"/>
      <c r="G44" s="243"/>
      <c r="H44" s="59"/>
    </row>
    <row r="45" spans="1:8" x14ac:dyDescent="0.35">
      <c r="A45" s="59"/>
      <c r="B45" s="59"/>
      <c r="C45" s="59"/>
      <c r="D45" s="243"/>
      <c r="E45" s="243"/>
      <c r="F45" s="243"/>
      <c r="G45" s="243"/>
      <c r="H45" s="59"/>
    </row>
    <row r="46" spans="1:8" x14ac:dyDescent="0.35">
      <c r="A46" s="59"/>
      <c r="B46" s="59"/>
      <c r="C46" s="59"/>
      <c r="D46" s="243"/>
      <c r="E46" s="243"/>
      <c r="F46" s="243"/>
      <c r="G46" s="243"/>
      <c r="H46" s="59"/>
    </row>
    <row r="47" spans="1:8" x14ac:dyDescent="0.35">
      <c r="A47" s="59"/>
      <c r="B47" s="59"/>
      <c r="C47" s="59"/>
      <c r="D47" s="243"/>
      <c r="E47" s="243"/>
      <c r="F47" s="243"/>
      <c r="G47" s="243"/>
      <c r="H47" s="59"/>
    </row>
    <row r="48" spans="1:8" x14ac:dyDescent="0.35">
      <c r="A48" s="59"/>
      <c r="B48" s="59"/>
      <c r="C48" s="59"/>
      <c r="D48" s="243"/>
      <c r="E48" s="243"/>
      <c r="F48" s="243"/>
      <c r="G48" s="243"/>
      <c r="H48" s="59"/>
    </row>
    <row r="49" spans="1:8" x14ac:dyDescent="0.35">
      <c r="A49" s="59"/>
      <c r="B49" s="59"/>
      <c r="C49" s="59"/>
      <c r="D49" s="243"/>
      <c r="E49" s="243"/>
      <c r="F49" s="243"/>
      <c r="G49" s="243"/>
      <c r="H49" s="59"/>
    </row>
    <row r="50" spans="1:8" x14ac:dyDescent="0.35">
      <c r="A50" s="59"/>
      <c r="B50" s="59"/>
      <c r="C50" s="59"/>
      <c r="D50" s="243"/>
      <c r="E50" s="243"/>
      <c r="F50" s="243"/>
      <c r="G50" s="243"/>
      <c r="H50" s="59"/>
    </row>
    <row r="51" spans="1:8" x14ac:dyDescent="0.35">
      <c r="A51" s="59"/>
      <c r="B51" s="59"/>
      <c r="C51" s="59"/>
      <c r="D51" s="243"/>
      <c r="E51" s="243"/>
      <c r="F51" s="243"/>
      <c r="G51" s="243"/>
      <c r="H51" s="59"/>
    </row>
    <row r="52" spans="1:8" x14ac:dyDescent="0.35">
      <c r="A52" s="59"/>
      <c r="B52" s="59"/>
      <c r="C52" s="59"/>
      <c r="D52" s="243"/>
      <c r="E52" s="243"/>
      <c r="F52" s="243"/>
      <c r="G52" s="243"/>
      <c r="H52" s="59"/>
    </row>
    <row r="53" spans="1:8" x14ac:dyDescent="0.35">
      <c r="A53" s="59"/>
      <c r="B53" s="59"/>
      <c r="C53" s="59"/>
      <c r="D53" s="243"/>
      <c r="E53" s="243"/>
      <c r="F53" s="243"/>
      <c r="G53" s="243"/>
      <c r="H53" s="59"/>
    </row>
    <row r="54" spans="1:8" x14ac:dyDescent="0.35">
      <c r="A54" s="59"/>
      <c r="B54" s="59"/>
      <c r="C54" s="59"/>
      <c r="D54" s="243"/>
      <c r="E54" s="243"/>
      <c r="F54" s="243"/>
      <c r="G54" s="243"/>
      <c r="H54" s="59"/>
    </row>
    <row r="55" spans="1:8" x14ac:dyDescent="0.35">
      <c r="A55" s="1"/>
      <c r="B55" s="1"/>
      <c r="C55" s="1"/>
      <c r="D55" s="1"/>
      <c r="E55" s="1"/>
      <c r="F55" s="1"/>
      <c r="G55" s="1"/>
      <c r="H55" s="1"/>
    </row>
    <row r="56" spans="1:8" x14ac:dyDescent="0.35">
      <c r="A56" s="1"/>
      <c r="B56" s="1"/>
      <c r="C56" s="1"/>
      <c r="D56" s="1"/>
      <c r="E56" s="1"/>
      <c r="F56" s="1"/>
      <c r="G56" s="1"/>
      <c r="H56" s="1"/>
    </row>
  </sheetData>
  <sheetProtection algorithmName="SHA-512" hashValue="dPrAQ3U3LWS28GM9hy/I/0kUDem3z9j6vgJDmyJnO2WiWIqJGekvrFYCZ7C4CgUO5VS6iL7wZGDHVjgGC4ntEw==" saltValue="odLrrEDXvzcxwr1YVjQspg==" spinCount="100000" sheet="1" formatCells="0" formatColumns="0" formatRows="0" insertColumns="0" insertRows="0" insertHyperlinks="0" deleteColumns="0" deleteRows="0" sort="0" autoFilter="0" pivotTables="0"/>
  <mergeCells count="29">
    <mergeCell ref="D54:G54"/>
    <mergeCell ref="D48:G48"/>
    <mergeCell ref="D49:G49"/>
    <mergeCell ref="D50:G50"/>
    <mergeCell ref="D51:G51"/>
    <mergeCell ref="D52:G52"/>
    <mergeCell ref="D53:G53"/>
    <mergeCell ref="D47:G47"/>
    <mergeCell ref="D36:G36"/>
    <mergeCell ref="D37:G37"/>
    <mergeCell ref="D38:G38"/>
    <mergeCell ref="D40:G40"/>
    <mergeCell ref="D41:G41"/>
    <mergeCell ref="D42:G42"/>
    <mergeCell ref="D43:G43"/>
    <mergeCell ref="D44:G44"/>
    <mergeCell ref="D45:G45"/>
    <mergeCell ref="D46:G46"/>
    <mergeCell ref="D35:G35"/>
    <mergeCell ref="B1:F1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</mergeCells>
  <hyperlinks>
    <hyperlink ref="B3" location="ОГЛАВЛЕНИЕ!A1" display="ОГЛАВЛЕНИЕ!A1" xr:uid="{8DCD9AFD-C414-4E05-B571-ECD56719D908}"/>
  </hyperlinks>
  <pageMargins left="0.7" right="0.7" top="0.75" bottom="0.75" header="0.3" footer="0.3"/>
  <pageSetup paperSize="9" scale="74" orientation="portrait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AD257-9B8A-4B71-9BA8-BAFD782F1CEB}">
  <sheetPr codeName="Лист26">
    <tabColor rgb="FFFF0000"/>
    <pageSetUpPr fitToPage="1"/>
  </sheetPr>
  <dimension ref="A1:I73"/>
  <sheetViews>
    <sheetView view="pageLayout" zoomScaleNormal="100" workbookViewId="0">
      <selection activeCell="I20" sqref="I20"/>
    </sheetView>
  </sheetViews>
  <sheetFormatPr defaultRowHeight="14.5" x14ac:dyDescent="0.35"/>
  <cols>
    <col min="1" max="1" width="11.453125" customWidth="1"/>
    <col min="2" max="2" width="18.54296875" customWidth="1"/>
    <col min="3" max="3" width="18.453125" customWidth="1"/>
    <col min="4" max="4" width="16.81640625" customWidth="1"/>
    <col min="5" max="5" width="17" customWidth="1"/>
    <col min="6" max="6" width="18.54296875" customWidth="1"/>
    <col min="7" max="7" width="17.81640625" customWidth="1"/>
  </cols>
  <sheetData>
    <row r="1" spans="1:9" ht="17.5" x14ac:dyDescent="0.35">
      <c r="A1" s="241" t="s">
        <v>320</v>
      </c>
      <c r="B1" s="241"/>
      <c r="C1" s="241"/>
      <c r="D1" s="241"/>
      <c r="E1" s="241"/>
      <c r="F1" s="241"/>
      <c r="G1" s="241"/>
    </row>
    <row r="2" spans="1:9" ht="17.5" x14ac:dyDescent="0.35">
      <c r="A2" s="241" t="s">
        <v>344</v>
      </c>
      <c r="B2" s="241"/>
      <c r="C2" s="241"/>
      <c r="D2" s="241"/>
      <c r="E2" s="241"/>
      <c r="F2" s="241"/>
      <c r="G2" s="241"/>
    </row>
    <row r="3" spans="1:9" ht="17.5" x14ac:dyDescent="0.35">
      <c r="A3" s="3"/>
      <c r="B3" s="3"/>
      <c r="C3" s="3"/>
      <c r="D3" s="3"/>
      <c r="E3" s="3"/>
      <c r="F3" s="3"/>
    </row>
    <row r="4" spans="1:9" ht="48.75" customHeight="1" x14ac:dyDescent="0.35">
      <c r="B4" s="156" t="s">
        <v>390</v>
      </c>
      <c r="C4" s="4" t="s">
        <v>323</v>
      </c>
      <c r="D4" s="4" t="s">
        <v>322</v>
      </c>
      <c r="E4" s="4" t="s">
        <v>321</v>
      </c>
      <c r="F4" s="4" t="s">
        <v>324</v>
      </c>
      <c r="G4" s="118" t="s">
        <v>325</v>
      </c>
      <c r="H4" s="314" t="s">
        <v>326</v>
      </c>
      <c r="I4" s="315"/>
    </row>
    <row r="5" spans="1:9" ht="15" x14ac:dyDescent="0.35">
      <c r="B5" s="7"/>
      <c r="C5" s="55" t="s">
        <v>341</v>
      </c>
      <c r="D5" s="88" t="s">
        <v>340</v>
      </c>
      <c r="E5" s="107" t="s">
        <v>339</v>
      </c>
      <c r="F5" s="9" t="s">
        <v>342</v>
      </c>
      <c r="G5" s="128" t="s">
        <v>343</v>
      </c>
      <c r="H5" s="316" t="s">
        <v>108</v>
      </c>
      <c r="I5" s="317"/>
    </row>
    <row r="6" spans="1:9" ht="18" x14ac:dyDescent="0.4">
      <c r="B6" s="11" t="s">
        <v>50</v>
      </c>
      <c r="C6" s="56">
        <f>'ИТОГ СК'!$F$5</f>
        <v>0</v>
      </c>
      <c r="D6" s="53">
        <f>'ИТОГ ПР'!E6</f>
        <v>0.51190476190476186</v>
      </c>
      <c r="E6" s="108">
        <f>'ИТОГ РР'!H5</f>
        <v>0.14444444444444443</v>
      </c>
      <c r="F6" s="137">
        <f>'ИТОГ ХЭ'!H6</f>
        <v>0</v>
      </c>
      <c r="G6" s="138">
        <f>'ИТОГ ФР'!E5</f>
        <v>0</v>
      </c>
      <c r="H6" s="318">
        <f>(C6+D6+E6+F6+G6)/5</f>
        <v>0.13126984126984126</v>
      </c>
      <c r="I6" s="319"/>
    </row>
    <row r="7" spans="1:9" ht="18" x14ac:dyDescent="0.4">
      <c r="B7" s="11" t="s">
        <v>51</v>
      </c>
      <c r="C7" s="56">
        <f>'ИТОГ СК'!$F$6</f>
        <v>0</v>
      </c>
      <c r="D7" s="53">
        <f>'ИТОГ ПР'!E7</f>
        <v>0.66666666666666674</v>
      </c>
      <c r="E7" s="108">
        <f>'ИТОГ РР'!H6</f>
        <v>0.20000000000000004</v>
      </c>
      <c r="F7" s="137">
        <f>'ИТОГ ХЭ'!H7</f>
        <v>0</v>
      </c>
      <c r="G7" s="138">
        <f>'ИТОГ ФР'!E6</f>
        <v>0</v>
      </c>
      <c r="H7" s="318">
        <f>(C7+D7+E7+F7+G7)/5</f>
        <v>0.17333333333333337</v>
      </c>
      <c r="I7" s="319"/>
    </row>
    <row r="8" spans="1:9" x14ac:dyDescent="0.35">
      <c r="A8" s="1"/>
      <c r="B8" s="1"/>
      <c r="C8" s="1"/>
      <c r="D8" s="1"/>
      <c r="E8" s="1"/>
      <c r="F8" s="1"/>
    </row>
    <row r="9" spans="1:9" x14ac:dyDescent="0.35">
      <c r="A9" s="1"/>
      <c r="B9" s="1"/>
      <c r="C9" s="1"/>
      <c r="D9" s="1"/>
      <c r="E9" s="1"/>
      <c r="F9" s="1"/>
    </row>
    <row r="10" spans="1:9" x14ac:dyDescent="0.35">
      <c r="A10" s="1"/>
      <c r="B10" s="1"/>
      <c r="C10" s="1"/>
      <c r="D10" s="1"/>
      <c r="E10" s="1"/>
      <c r="F10" s="1"/>
    </row>
    <row r="11" spans="1:9" x14ac:dyDescent="0.35">
      <c r="A11" s="1"/>
      <c r="B11" s="1"/>
      <c r="C11" s="1"/>
      <c r="D11" s="1"/>
      <c r="E11" s="1"/>
      <c r="F11" s="1"/>
    </row>
    <row r="12" spans="1:9" x14ac:dyDescent="0.35">
      <c r="A12" s="1"/>
      <c r="B12" s="1"/>
      <c r="C12" s="1"/>
      <c r="D12" s="1"/>
      <c r="E12" s="1"/>
      <c r="F12" s="1"/>
    </row>
    <row r="13" spans="1:9" x14ac:dyDescent="0.35">
      <c r="A13" s="1"/>
      <c r="B13" s="1"/>
      <c r="C13" s="1"/>
      <c r="D13" s="1"/>
      <c r="E13" s="1"/>
      <c r="F13" s="1"/>
    </row>
    <row r="14" spans="1:9" x14ac:dyDescent="0.35">
      <c r="A14" s="1"/>
      <c r="B14" s="1"/>
      <c r="C14" s="1"/>
      <c r="D14" s="1"/>
      <c r="E14" s="1"/>
      <c r="F14" s="1"/>
    </row>
    <row r="15" spans="1:9" x14ac:dyDescent="0.35">
      <c r="A15" s="1"/>
      <c r="B15" s="1"/>
      <c r="C15" s="1"/>
      <c r="D15" s="1"/>
      <c r="E15" s="1"/>
      <c r="F15" s="1"/>
    </row>
    <row r="16" spans="1:9" x14ac:dyDescent="0.35">
      <c r="A16" s="1"/>
      <c r="B16" s="1"/>
      <c r="C16" s="1"/>
      <c r="D16" s="1"/>
      <c r="E16" s="1"/>
      <c r="F16" s="1"/>
    </row>
    <row r="17" spans="1:9" x14ac:dyDescent="0.35">
      <c r="A17" s="1"/>
      <c r="B17" s="1"/>
      <c r="C17" s="1"/>
      <c r="D17" s="1"/>
      <c r="E17" s="1"/>
      <c r="F17" s="1"/>
    </row>
    <row r="18" spans="1:9" x14ac:dyDescent="0.35">
      <c r="A18" s="1"/>
      <c r="B18" s="1"/>
      <c r="C18" s="1"/>
      <c r="D18" s="1"/>
      <c r="E18" s="1"/>
      <c r="F18" s="1"/>
    </row>
    <row r="19" spans="1:9" x14ac:dyDescent="0.35">
      <c r="A19" s="1"/>
      <c r="B19" s="1"/>
      <c r="C19" s="1"/>
      <c r="D19" s="1"/>
      <c r="E19" s="1"/>
      <c r="F19" s="1"/>
    </row>
    <row r="20" spans="1:9" x14ac:dyDescent="0.35">
      <c r="A20" s="1"/>
      <c r="B20" s="1"/>
      <c r="C20" s="1"/>
      <c r="D20" s="1"/>
      <c r="E20" s="1"/>
      <c r="F20" s="1"/>
    </row>
    <row r="21" spans="1:9" x14ac:dyDescent="0.35">
      <c r="A21" s="1"/>
      <c r="B21" s="1"/>
      <c r="C21" s="1"/>
      <c r="D21" s="1"/>
      <c r="E21" s="1"/>
      <c r="F21" s="1"/>
    </row>
    <row r="22" spans="1:9" x14ac:dyDescent="0.35">
      <c r="A22" s="1"/>
      <c r="B22" s="1"/>
      <c r="C22" s="1"/>
      <c r="D22" s="1"/>
      <c r="E22" s="1"/>
      <c r="F22" s="1"/>
    </row>
    <row r="23" spans="1:9" x14ac:dyDescent="0.35">
      <c r="A23" s="1"/>
      <c r="B23" s="1"/>
      <c r="C23" s="1"/>
      <c r="D23" s="1"/>
      <c r="E23" s="1"/>
      <c r="F23" s="1"/>
    </row>
    <row r="24" spans="1:9" x14ac:dyDescent="0.35">
      <c r="A24" s="1"/>
      <c r="B24" s="1"/>
      <c r="C24" s="1"/>
      <c r="D24" s="1"/>
      <c r="E24" s="1"/>
      <c r="F24" s="1"/>
    </row>
    <row r="25" spans="1:9" x14ac:dyDescent="0.35">
      <c r="A25" s="1"/>
      <c r="B25" s="1"/>
      <c r="C25" s="1"/>
      <c r="D25" s="1"/>
      <c r="E25" s="1"/>
      <c r="F25" s="1"/>
    </row>
    <row r="26" spans="1:9" x14ac:dyDescent="0.35">
      <c r="A26" s="1"/>
      <c r="B26" s="1"/>
      <c r="C26" s="1"/>
      <c r="D26" s="1"/>
      <c r="E26" s="1"/>
      <c r="F26" s="1"/>
    </row>
    <row r="27" spans="1:9" x14ac:dyDescent="0.35">
      <c r="A27" s="1"/>
      <c r="B27" s="1"/>
      <c r="C27" s="1"/>
      <c r="D27" s="1"/>
      <c r="E27" s="1"/>
      <c r="F27" s="1"/>
    </row>
    <row r="28" spans="1:9" ht="15.5" x14ac:dyDescent="0.35">
      <c r="A28" s="119" t="s">
        <v>327</v>
      </c>
      <c r="B28" s="28"/>
      <c r="C28" s="28"/>
      <c r="D28" s="28"/>
      <c r="E28" s="28"/>
      <c r="F28" s="28"/>
      <c r="G28" s="67"/>
    </row>
    <row r="29" spans="1:9" x14ac:dyDescent="0.35">
      <c r="A29" s="28"/>
      <c r="B29" s="28"/>
      <c r="C29" s="28"/>
      <c r="D29" s="28"/>
      <c r="E29" s="28"/>
      <c r="F29" s="28"/>
      <c r="G29" s="67"/>
    </row>
    <row r="30" spans="1:9" x14ac:dyDescent="0.35">
      <c r="A30" s="120" t="s">
        <v>328</v>
      </c>
      <c r="B30" s="67"/>
      <c r="C30" s="67"/>
      <c r="D30" s="67"/>
      <c r="E30" s="67"/>
      <c r="F30" s="67"/>
      <c r="G30" s="67"/>
    </row>
    <row r="31" spans="1:9" x14ac:dyDescent="0.35">
      <c r="A31" s="120" t="s">
        <v>329</v>
      </c>
      <c r="B31" s="67"/>
      <c r="C31" s="67"/>
      <c r="D31" s="67"/>
      <c r="E31" s="67"/>
      <c r="F31" s="67"/>
      <c r="G31" s="67"/>
    </row>
    <row r="32" spans="1:9" x14ac:dyDescent="0.35">
      <c r="A32" s="121" t="s">
        <v>330</v>
      </c>
      <c r="B32" s="313"/>
      <c r="C32" s="313"/>
      <c r="D32" s="313"/>
      <c r="E32" s="313"/>
      <c r="F32" s="313"/>
      <c r="G32" s="313"/>
      <c r="H32" s="136"/>
      <c r="I32" s="136"/>
    </row>
    <row r="33" spans="1:9" x14ac:dyDescent="0.35">
      <c r="A33" s="121" t="s">
        <v>331</v>
      </c>
      <c r="B33" s="313"/>
      <c r="C33" s="313"/>
      <c r="D33" s="313"/>
      <c r="E33" s="313"/>
      <c r="F33" s="313"/>
      <c r="G33" s="313"/>
      <c r="H33" s="135"/>
      <c r="I33" s="135"/>
    </row>
    <row r="34" spans="1:9" x14ac:dyDescent="0.35">
      <c r="A34" s="121" t="s">
        <v>332</v>
      </c>
      <c r="B34" s="312"/>
      <c r="C34" s="312"/>
      <c r="D34" s="312"/>
      <c r="E34" s="312"/>
      <c r="F34" s="312"/>
      <c r="G34" s="312"/>
      <c r="H34" s="135"/>
      <c r="I34" s="135"/>
    </row>
    <row r="35" spans="1:9" x14ac:dyDescent="0.35">
      <c r="A35" s="67"/>
      <c r="B35" s="67"/>
      <c r="C35" s="67"/>
      <c r="D35" s="67"/>
      <c r="E35" s="67"/>
      <c r="F35" s="67"/>
      <c r="G35" s="67"/>
    </row>
    <row r="36" spans="1:9" x14ac:dyDescent="0.35">
      <c r="A36" s="67"/>
      <c r="B36" s="67"/>
      <c r="C36" s="67"/>
      <c r="D36" s="67"/>
      <c r="E36" s="67"/>
      <c r="F36" s="67"/>
      <c r="G36" s="67"/>
    </row>
    <row r="37" spans="1:9" x14ac:dyDescent="0.35">
      <c r="A37" s="120" t="s">
        <v>333</v>
      </c>
      <c r="B37" s="67"/>
      <c r="C37" s="67"/>
      <c r="D37" s="67"/>
      <c r="E37" s="67"/>
      <c r="F37" s="67"/>
      <c r="G37" s="67"/>
    </row>
    <row r="38" spans="1:9" x14ac:dyDescent="0.35">
      <c r="A38" s="130" t="s">
        <v>334</v>
      </c>
      <c r="B38" s="130"/>
      <c r="C38" s="133"/>
      <c r="D38" s="313"/>
      <c r="E38" s="313"/>
      <c r="F38" s="313"/>
      <c r="G38" s="313"/>
      <c r="H38" s="136"/>
      <c r="I38" s="136"/>
    </row>
    <row r="39" spans="1:9" x14ac:dyDescent="0.35">
      <c r="A39" s="131"/>
      <c r="B39" s="131"/>
      <c r="C39" s="131"/>
      <c r="D39" s="122"/>
      <c r="E39" s="122"/>
      <c r="F39" s="122"/>
      <c r="G39" s="122"/>
      <c r="H39" s="135"/>
      <c r="I39" s="135"/>
    </row>
    <row r="40" spans="1:9" x14ac:dyDescent="0.35">
      <c r="A40" s="132"/>
      <c r="B40" s="132"/>
      <c r="C40" s="132"/>
      <c r="D40" s="122"/>
      <c r="E40" s="122"/>
      <c r="F40" s="122"/>
      <c r="G40" s="122"/>
      <c r="H40" s="135"/>
      <c r="I40" s="135"/>
    </row>
    <row r="41" spans="1:9" x14ac:dyDescent="0.35">
      <c r="A41" s="132"/>
      <c r="B41" s="132"/>
      <c r="C41" s="132"/>
      <c r="D41" s="122"/>
      <c r="E41" s="122"/>
      <c r="F41" s="122"/>
      <c r="G41" s="122"/>
      <c r="H41" s="135"/>
      <c r="I41" s="135"/>
    </row>
    <row r="42" spans="1:9" x14ac:dyDescent="0.35">
      <c r="A42" s="132"/>
      <c r="B42" s="132"/>
      <c r="C42" s="132"/>
      <c r="D42" s="122"/>
      <c r="E42" s="122"/>
      <c r="F42" s="122"/>
      <c r="G42" s="122"/>
      <c r="H42" s="135"/>
      <c r="I42" s="135"/>
    </row>
    <row r="43" spans="1:9" x14ac:dyDescent="0.35">
      <c r="A43" s="132"/>
      <c r="B43" s="132"/>
      <c r="C43" s="132"/>
      <c r="D43" s="122"/>
      <c r="E43" s="122"/>
      <c r="F43" s="122"/>
      <c r="G43" s="122"/>
      <c r="H43" s="135"/>
      <c r="I43" s="135"/>
    </row>
    <row r="44" spans="1:9" x14ac:dyDescent="0.35">
      <c r="A44" s="132"/>
      <c r="B44" s="132"/>
      <c r="C44" s="132"/>
      <c r="D44" s="122"/>
      <c r="E44" s="122"/>
      <c r="F44" s="122"/>
      <c r="G44" s="122"/>
      <c r="H44" s="135"/>
      <c r="I44" s="135"/>
    </row>
    <row r="45" spans="1:9" x14ac:dyDescent="0.35">
      <c r="A45" s="130" t="s">
        <v>335</v>
      </c>
      <c r="B45" s="130"/>
      <c r="C45" s="133"/>
      <c r="D45" s="312"/>
      <c r="E45" s="312"/>
      <c r="F45" s="312"/>
      <c r="G45" s="312"/>
      <c r="H45" s="135"/>
      <c r="I45" s="135"/>
    </row>
    <row r="46" spans="1:9" x14ac:dyDescent="0.35">
      <c r="A46" s="131"/>
      <c r="B46" s="131"/>
      <c r="C46" s="131"/>
      <c r="D46" s="123"/>
      <c r="E46" s="123"/>
      <c r="F46" s="123"/>
      <c r="G46" s="123"/>
      <c r="H46" s="135"/>
      <c r="I46" s="135"/>
    </row>
    <row r="47" spans="1:9" x14ac:dyDescent="0.35">
      <c r="A47" s="132"/>
      <c r="B47" s="132"/>
      <c r="C47" s="132"/>
      <c r="D47" s="123"/>
      <c r="E47" s="123"/>
      <c r="F47" s="123"/>
      <c r="G47" s="123"/>
      <c r="H47" s="135"/>
      <c r="I47" s="135"/>
    </row>
    <row r="48" spans="1:9" x14ac:dyDescent="0.35">
      <c r="A48" s="132"/>
      <c r="B48" s="132"/>
      <c r="C48" s="132"/>
      <c r="D48" s="123"/>
      <c r="E48" s="123"/>
      <c r="F48" s="123"/>
      <c r="G48" s="123"/>
      <c r="H48" s="135"/>
      <c r="I48" s="135"/>
    </row>
    <row r="49" spans="1:9" x14ac:dyDescent="0.35">
      <c r="A49" s="132"/>
      <c r="B49" s="132"/>
      <c r="C49" s="132"/>
      <c r="D49" s="123"/>
      <c r="E49" s="123"/>
      <c r="F49" s="123"/>
      <c r="G49" s="123"/>
      <c r="H49" s="135"/>
      <c r="I49" s="135"/>
    </row>
    <row r="50" spans="1:9" x14ac:dyDescent="0.35">
      <c r="A50" s="132"/>
      <c r="B50" s="132"/>
      <c r="C50" s="132"/>
      <c r="D50" s="123"/>
      <c r="E50" s="123"/>
      <c r="F50" s="123"/>
      <c r="G50" s="123"/>
      <c r="H50" s="135"/>
      <c r="I50" s="135"/>
    </row>
    <row r="51" spans="1:9" x14ac:dyDescent="0.35">
      <c r="A51" s="132"/>
      <c r="B51" s="132"/>
      <c r="C51" s="132"/>
      <c r="D51" s="123"/>
      <c r="E51" s="123"/>
      <c r="F51" s="123"/>
      <c r="G51" s="123"/>
      <c r="H51" s="135"/>
      <c r="I51" s="135"/>
    </row>
    <row r="52" spans="1:9" x14ac:dyDescent="0.35">
      <c r="A52" s="311" t="s">
        <v>336</v>
      </c>
      <c r="B52" s="311"/>
      <c r="C52" s="311"/>
      <c r="D52" s="312"/>
      <c r="E52" s="312"/>
      <c r="F52" s="312"/>
      <c r="G52" s="312"/>
      <c r="H52" s="135"/>
      <c r="I52" s="135"/>
    </row>
    <row r="53" spans="1:9" x14ac:dyDescent="0.35">
      <c r="A53" s="131"/>
      <c r="B53" s="131"/>
      <c r="C53" s="131"/>
      <c r="D53" s="123"/>
      <c r="E53" s="123"/>
      <c r="F53" s="123"/>
      <c r="G53" s="123"/>
      <c r="H53" s="135"/>
      <c r="I53" s="135"/>
    </row>
    <row r="54" spans="1:9" x14ac:dyDescent="0.35">
      <c r="A54" s="132"/>
      <c r="B54" s="132"/>
      <c r="C54" s="132"/>
      <c r="D54" s="123"/>
      <c r="E54" s="123"/>
      <c r="F54" s="123"/>
      <c r="G54" s="123"/>
      <c r="H54" s="135"/>
      <c r="I54" s="135"/>
    </row>
    <row r="55" spans="1:9" x14ac:dyDescent="0.35">
      <c r="A55" s="132"/>
      <c r="B55" s="132"/>
      <c r="C55" s="132"/>
      <c r="D55" s="123"/>
      <c r="E55" s="123"/>
      <c r="F55" s="123"/>
      <c r="G55" s="123"/>
      <c r="H55" s="135"/>
      <c r="I55" s="135"/>
    </row>
    <row r="56" spans="1:9" x14ac:dyDescent="0.35">
      <c r="A56" s="132"/>
      <c r="B56" s="132"/>
      <c r="C56" s="132"/>
      <c r="D56" s="123"/>
      <c r="E56" s="123"/>
      <c r="F56" s="123"/>
      <c r="G56" s="123"/>
      <c r="H56" s="135"/>
      <c r="I56" s="135"/>
    </row>
    <row r="57" spans="1:9" x14ac:dyDescent="0.35">
      <c r="A57" s="132"/>
      <c r="B57" s="132"/>
      <c r="C57" s="132"/>
      <c r="D57" s="123"/>
      <c r="E57" s="123"/>
      <c r="F57" s="123"/>
      <c r="G57" s="123"/>
      <c r="H57" s="135"/>
      <c r="I57" s="135"/>
    </row>
    <row r="58" spans="1:9" x14ac:dyDescent="0.35">
      <c r="A58" s="132"/>
      <c r="B58" s="132"/>
      <c r="C58" s="132"/>
      <c r="D58" s="123"/>
      <c r="E58" s="123"/>
      <c r="F58" s="123"/>
      <c r="G58" s="123"/>
      <c r="H58" s="135"/>
      <c r="I58" s="135"/>
    </row>
    <row r="59" spans="1:9" x14ac:dyDescent="0.35">
      <c r="A59" s="311" t="s">
        <v>337</v>
      </c>
      <c r="B59" s="311"/>
      <c r="C59" s="311"/>
      <c r="D59" s="312"/>
      <c r="E59" s="312"/>
      <c r="F59" s="312"/>
      <c r="G59" s="312"/>
      <c r="H59" s="135"/>
      <c r="I59" s="135"/>
    </row>
    <row r="60" spans="1:9" x14ac:dyDescent="0.35">
      <c r="A60" s="131"/>
      <c r="B60" s="131"/>
      <c r="C60" s="131"/>
      <c r="D60" s="123"/>
      <c r="E60" s="123"/>
      <c r="F60" s="123"/>
      <c r="G60" s="123"/>
      <c r="H60" s="135"/>
      <c r="I60" s="135"/>
    </row>
    <row r="61" spans="1:9" x14ac:dyDescent="0.35">
      <c r="A61" s="132"/>
      <c r="B61" s="132"/>
      <c r="C61" s="132"/>
      <c r="D61" s="123"/>
      <c r="E61" s="123"/>
      <c r="F61" s="123"/>
      <c r="G61" s="123"/>
      <c r="H61" s="135"/>
      <c r="I61" s="135"/>
    </row>
    <row r="62" spans="1:9" x14ac:dyDescent="0.35">
      <c r="A62" s="132"/>
      <c r="B62" s="132"/>
      <c r="C62" s="132"/>
      <c r="D62" s="123"/>
      <c r="E62" s="123"/>
      <c r="F62" s="123"/>
      <c r="G62" s="123"/>
      <c r="H62" s="135"/>
      <c r="I62" s="135"/>
    </row>
    <row r="63" spans="1:9" x14ac:dyDescent="0.35">
      <c r="A63" s="132"/>
      <c r="B63" s="132"/>
      <c r="C63" s="132"/>
      <c r="D63" s="123"/>
      <c r="E63" s="123"/>
      <c r="F63" s="123"/>
      <c r="G63" s="123"/>
      <c r="H63" s="135"/>
      <c r="I63" s="135"/>
    </row>
    <row r="64" spans="1:9" x14ac:dyDescent="0.35">
      <c r="A64" s="132"/>
      <c r="B64" s="132"/>
      <c r="C64" s="132"/>
      <c r="D64" s="123"/>
      <c r="E64" s="123"/>
      <c r="F64" s="123"/>
      <c r="G64" s="123"/>
      <c r="H64" s="135"/>
      <c r="I64" s="135"/>
    </row>
    <row r="65" spans="1:9" x14ac:dyDescent="0.35">
      <c r="A65" s="132"/>
      <c r="B65" s="132"/>
      <c r="C65" s="132"/>
      <c r="D65" s="123"/>
      <c r="E65" s="123"/>
      <c r="F65" s="123"/>
      <c r="G65" s="123"/>
      <c r="H65" s="135"/>
      <c r="I65" s="135"/>
    </row>
    <row r="66" spans="1:9" x14ac:dyDescent="0.35">
      <c r="A66" s="130" t="s">
        <v>338</v>
      </c>
      <c r="B66" s="130"/>
      <c r="C66" s="133"/>
      <c r="D66" s="312"/>
      <c r="E66" s="312"/>
      <c r="F66" s="312"/>
      <c r="G66" s="312"/>
      <c r="H66" s="135"/>
      <c r="I66" s="135"/>
    </row>
    <row r="67" spans="1:9" x14ac:dyDescent="0.35">
      <c r="A67" s="134"/>
      <c r="B67" s="134"/>
      <c r="C67" s="134"/>
      <c r="D67" s="312"/>
      <c r="E67" s="312"/>
      <c r="F67" s="312"/>
      <c r="G67" s="312"/>
      <c r="H67" s="135"/>
      <c r="I67" s="135"/>
    </row>
    <row r="68" spans="1:9" x14ac:dyDescent="0.35">
      <c r="A68" s="59"/>
      <c r="B68" s="59"/>
      <c r="C68" s="59"/>
      <c r="D68" s="312"/>
      <c r="E68" s="312"/>
      <c r="F68" s="312"/>
      <c r="G68" s="312"/>
      <c r="H68" s="135"/>
      <c r="I68" s="135"/>
    </row>
    <row r="69" spans="1:9" x14ac:dyDescent="0.35">
      <c r="A69" s="59"/>
      <c r="B69" s="59"/>
      <c r="C69" s="59"/>
      <c r="D69" s="312"/>
      <c r="E69" s="312"/>
      <c r="F69" s="312"/>
      <c r="G69" s="312"/>
      <c r="H69" s="135"/>
      <c r="I69" s="135"/>
    </row>
    <row r="70" spans="1:9" x14ac:dyDescent="0.35">
      <c r="A70" s="135"/>
      <c r="B70" s="135"/>
      <c r="C70" s="135"/>
      <c r="D70" s="312"/>
      <c r="E70" s="312"/>
      <c r="F70" s="312"/>
      <c r="G70" s="312"/>
      <c r="H70" s="135"/>
      <c r="I70" s="135"/>
    </row>
    <row r="71" spans="1:9" x14ac:dyDescent="0.35">
      <c r="A71" s="135"/>
      <c r="B71" s="135"/>
      <c r="C71" s="135"/>
      <c r="D71" s="312"/>
      <c r="E71" s="312"/>
      <c r="F71" s="312"/>
      <c r="G71" s="312"/>
      <c r="H71" s="135"/>
      <c r="I71" s="135"/>
    </row>
    <row r="72" spans="1:9" x14ac:dyDescent="0.35">
      <c r="A72" s="135"/>
      <c r="B72" s="135"/>
      <c r="C72" s="135"/>
      <c r="D72" s="312"/>
      <c r="E72" s="312"/>
      <c r="F72" s="312"/>
      <c r="G72" s="312"/>
      <c r="H72" s="135"/>
      <c r="I72" s="135"/>
    </row>
    <row r="73" spans="1:9" x14ac:dyDescent="0.35">
      <c r="A73" s="135"/>
      <c r="B73" s="135"/>
      <c r="C73" s="135"/>
      <c r="D73" s="312"/>
      <c r="E73" s="312"/>
      <c r="F73" s="312"/>
      <c r="G73" s="312"/>
      <c r="H73" s="135"/>
      <c r="I73" s="135"/>
    </row>
  </sheetData>
  <sheetProtection algorithmName="SHA-512" hashValue="qkCgzuvthp2q+U8qXqosyFSsi7IWnwJtCqe5MvdyvngC6Z9O8JfUpxo20ThJIm/KaZ7ldbGLFjQD3Gk/hT0fsA==" saltValue="IuWzHXivc1ln2W3jxQW0kQ==" spinCount="100000" sheet="1" formatCells="0" formatColumns="0" formatRows="0" insertColumns="0" insertRows="0" insertHyperlinks="0" deleteColumns="0" deleteRows="0" sort="0" autoFilter="0" pivotTables="0"/>
  <mergeCells count="23">
    <mergeCell ref="D71:G71"/>
    <mergeCell ref="D72:G72"/>
    <mergeCell ref="D73:G73"/>
    <mergeCell ref="H4:I4"/>
    <mergeCell ref="H5:I5"/>
    <mergeCell ref="H6:I6"/>
    <mergeCell ref="H7:I7"/>
    <mergeCell ref="D66:G66"/>
    <mergeCell ref="D67:G67"/>
    <mergeCell ref="D68:G68"/>
    <mergeCell ref="D69:G69"/>
    <mergeCell ref="D70:G70"/>
    <mergeCell ref="D45:G45"/>
    <mergeCell ref="A52:C52"/>
    <mergeCell ref="D52:G52"/>
    <mergeCell ref="A59:C59"/>
    <mergeCell ref="D59:G59"/>
    <mergeCell ref="A1:G1"/>
    <mergeCell ref="A2:G2"/>
    <mergeCell ref="B32:G32"/>
    <mergeCell ref="B33:G33"/>
    <mergeCell ref="B34:G34"/>
    <mergeCell ref="D38:G38"/>
  </mergeCells>
  <hyperlinks>
    <hyperlink ref="B4" location="ОГЛАВЛЕНИЕ!A1" display="ОГЛАВЛЕНИЕ!A1" xr:uid="{EB8423C0-DE73-4F5D-9A85-C741FBF64C5F}"/>
  </hyperlinks>
  <pageMargins left="0.7" right="0.44687500000000002" top="0.75" bottom="0.75" header="0.3" footer="0.3"/>
  <pageSetup paperSize="9" scale="65" orientation="portrait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rgb="FFFFC000"/>
    <pageSetUpPr fitToPage="1"/>
  </sheetPr>
  <dimension ref="A1:V44"/>
  <sheetViews>
    <sheetView tabSelected="1" view="pageLayout" topLeftCell="A7" zoomScaleNormal="100" workbookViewId="0">
      <selection activeCell="C8" sqref="C8:T31"/>
    </sheetView>
  </sheetViews>
  <sheetFormatPr defaultColWidth="9.1796875" defaultRowHeight="14.5" x14ac:dyDescent="0.35"/>
  <cols>
    <col min="1" max="1" width="9.1796875" style="1"/>
    <col min="2" max="2" width="27.453125" style="1" customWidth="1"/>
    <col min="3" max="3" width="8.453125" style="1" customWidth="1"/>
    <col min="4" max="5" width="8.54296875" style="1" customWidth="1"/>
    <col min="6" max="6" width="9.54296875" style="1" customWidth="1"/>
    <col min="7" max="7" width="7" style="1" customWidth="1"/>
    <col min="8" max="8" width="6" style="1" customWidth="1"/>
    <col min="9" max="9" width="7.453125" style="1" customWidth="1"/>
    <col min="10" max="10" width="7.7265625" style="1" customWidth="1"/>
    <col min="11" max="11" width="7.81640625" style="1" customWidth="1"/>
    <col min="12" max="12" width="7.453125" style="1" customWidth="1"/>
    <col min="13" max="13" width="6" style="1" customWidth="1"/>
    <col min="14" max="14" width="6.453125" style="1" customWidth="1"/>
    <col min="15" max="20" width="7.26953125" style="1" customWidth="1"/>
    <col min="21" max="21" width="7.81640625" style="1" customWidth="1"/>
    <col min="22" max="22" width="8.26953125" style="1" customWidth="1"/>
    <col min="23" max="16384" width="9.1796875" style="1"/>
  </cols>
  <sheetData>
    <row r="1" spans="1:22" ht="17.5" x14ac:dyDescent="0.35">
      <c r="A1" s="196" t="s">
        <v>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</row>
    <row r="2" spans="1:22" ht="17.5" x14ac:dyDescent="0.3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152" t="s">
        <v>390</v>
      </c>
      <c r="U2" s="152"/>
      <c r="V2" s="45"/>
    </row>
    <row r="3" spans="1:22" ht="21" customHeight="1" x14ac:dyDescent="0.35">
      <c r="A3" s="197" t="s">
        <v>1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</row>
    <row r="5" spans="1:22" ht="31.5" customHeight="1" x14ac:dyDescent="0.35">
      <c r="A5" s="202" t="s">
        <v>2</v>
      </c>
      <c r="B5" s="202" t="s">
        <v>3</v>
      </c>
      <c r="C5" s="205" t="s">
        <v>4</v>
      </c>
      <c r="D5" s="206"/>
      <c r="E5" s="205" t="s">
        <v>5</v>
      </c>
      <c r="F5" s="209"/>
      <c r="G5" s="205" t="s">
        <v>6</v>
      </c>
      <c r="H5" s="209"/>
      <c r="I5" s="211" t="s">
        <v>7</v>
      </c>
      <c r="J5" s="211"/>
      <c r="K5" s="213" t="s">
        <v>8</v>
      </c>
      <c r="L5" s="214"/>
      <c r="M5" s="198" t="s">
        <v>9</v>
      </c>
      <c r="N5" s="198"/>
      <c r="O5" s="198"/>
      <c r="P5" s="198"/>
      <c r="Q5" s="198"/>
      <c r="R5" s="198"/>
      <c r="S5" s="198"/>
      <c r="T5" s="198"/>
      <c r="U5" s="217" t="s">
        <v>10</v>
      </c>
      <c r="V5" s="217"/>
    </row>
    <row r="6" spans="1:22" ht="141" customHeight="1" x14ac:dyDescent="0.35">
      <c r="A6" s="203"/>
      <c r="B6" s="203"/>
      <c r="C6" s="207"/>
      <c r="D6" s="208"/>
      <c r="E6" s="207"/>
      <c r="F6" s="210"/>
      <c r="G6" s="207"/>
      <c r="H6" s="210"/>
      <c r="I6" s="212"/>
      <c r="J6" s="212"/>
      <c r="K6" s="215"/>
      <c r="L6" s="216"/>
      <c r="M6" s="199" t="s">
        <v>11</v>
      </c>
      <c r="N6" s="200"/>
      <c r="O6" s="201" t="s">
        <v>12</v>
      </c>
      <c r="P6" s="200"/>
      <c r="Q6" s="199" t="s">
        <v>13</v>
      </c>
      <c r="R6" s="200"/>
      <c r="S6" s="199" t="s">
        <v>14</v>
      </c>
      <c r="T6" s="200"/>
      <c r="U6" s="217"/>
      <c r="V6" s="217"/>
    </row>
    <row r="7" spans="1:22" ht="15.5" x14ac:dyDescent="0.35">
      <c r="A7" s="204"/>
      <c r="B7" s="204"/>
      <c r="C7" s="22" t="s">
        <v>15</v>
      </c>
      <c r="D7" s="22" t="s">
        <v>16</v>
      </c>
      <c r="E7" s="22" t="s">
        <v>15</v>
      </c>
      <c r="F7" s="22" t="s">
        <v>16</v>
      </c>
      <c r="G7" s="22" t="s">
        <v>15</v>
      </c>
      <c r="H7" s="22" t="s">
        <v>16</v>
      </c>
      <c r="I7" s="22" t="s">
        <v>15</v>
      </c>
      <c r="J7" s="22" t="s">
        <v>16</v>
      </c>
      <c r="K7" s="22" t="s">
        <v>15</v>
      </c>
      <c r="L7" s="22" t="s">
        <v>16</v>
      </c>
      <c r="M7" s="22" t="s">
        <v>15</v>
      </c>
      <c r="N7" s="22" t="s">
        <v>16</v>
      </c>
      <c r="O7" s="22" t="s">
        <v>15</v>
      </c>
      <c r="P7" s="22" t="s">
        <v>16</v>
      </c>
      <c r="Q7" s="22" t="s">
        <v>15</v>
      </c>
      <c r="R7" s="22" t="s">
        <v>16</v>
      </c>
      <c r="S7" s="22" t="s">
        <v>15</v>
      </c>
      <c r="T7" s="22" t="s">
        <v>16</v>
      </c>
      <c r="U7" s="43" t="s">
        <v>15</v>
      </c>
      <c r="V7" s="43" t="s">
        <v>16</v>
      </c>
    </row>
    <row r="8" spans="1:22" ht="15.5" x14ac:dyDescent="0.35">
      <c r="A8" s="23">
        <v>1</v>
      </c>
      <c r="B8" s="24" t="s">
        <v>17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44">
        <f>(C8+E8+G8+I8+K8+M8+O8+Q8+S8)/9</f>
        <v>0</v>
      </c>
      <c r="V8" s="44">
        <f>(D8+F8+H8+J8+L8+N8+P8+R8+T8)/9</f>
        <v>0</v>
      </c>
    </row>
    <row r="9" spans="1:22" ht="15.5" x14ac:dyDescent="0.35">
      <c r="A9" s="23">
        <v>2</v>
      </c>
      <c r="B9" s="24" t="s">
        <v>18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44">
        <f t="shared" ref="U9:U32" si="0">(C9+E9+G9+I9+K9+M9+O9+Q9+S9)/9</f>
        <v>0</v>
      </c>
      <c r="V9" s="44">
        <f t="shared" ref="V9:V32" si="1">(D9+F9+H9+J9+L9+N9+P9+R9+T9)/9</f>
        <v>0</v>
      </c>
    </row>
    <row r="10" spans="1:22" ht="15.5" x14ac:dyDescent="0.35">
      <c r="A10" s="23">
        <v>3</v>
      </c>
      <c r="B10" s="24" t="s">
        <v>19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44">
        <f t="shared" si="0"/>
        <v>0</v>
      </c>
      <c r="V10" s="44">
        <f t="shared" si="1"/>
        <v>0</v>
      </c>
    </row>
    <row r="11" spans="1:22" ht="15.5" x14ac:dyDescent="0.35">
      <c r="A11" s="23">
        <v>4</v>
      </c>
      <c r="B11" s="24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44">
        <f t="shared" si="0"/>
        <v>0</v>
      </c>
      <c r="V11" s="44">
        <f t="shared" si="1"/>
        <v>0</v>
      </c>
    </row>
    <row r="12" spans="1:22" ht="15.5" x14ac:dyDescent="0.35">
      <c r="A12" s="23">
        <v>5</v>
      </c>
      <c r="B12" s="24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44">
        <f t="shared" si="0"/>
        <v>0</v>
      </c>
      <c r="V12" s="44">
        <f t="shared" si="1"/>
        <v>0</v>
      </c>
    </row>
    <row r="13" spans="1:22" ht="15.5" x14ac:dyDescent="0.35">
      <c r="A13" s="23">
        <v>6</v>
      </c>
      <c r="B13" s="24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44">
        <f t="shared" si="0"/>
        <v>0</v>
      </c>
      <c r="V13" s="44">
        <f t="shared" si="1"/>
        <v>0</v>
      </c>
    </row>
    <row r="14" spans="1:22" ht="15.5" x14ac:dyDescent="0.35">
      <c r="A14" s="23">
        <v>7</v>
      </c>
      <c r="B14" s="24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44">
        <f t="shared" si="0"/>
        <v>0</v>
      </c>
      <c r="V14" s="44">
        <f t="shared" si="1"/>
        <v>0</v>
      </c>
    </row>
    <row r="15" spans="1:22" ht="15.5" x14ac:dyDescent="0.35">
      <c r="A15" s="23">
        <v>8</v>
      </c>
      <c r="B15" s="24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44">
        <f t="shared" si="0"/>
        <v>0</v>
      </c>
      <c r="V15" s="44">
        <f t="shared" si="1"/>
        <v>0</v>
      </c>
    </row>
    <row r="16" spans="1:22" ht="15.5" x14ac:dyDescent="0.35">
      <c r="A16" s="23">
        <v>9</v>
      </c>
      <c r="B16" s="24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44">
        <f t="shared" si="0"/>
        <v>0</v>
      </c>
      <c r="V16" s="44">
        <f t="shared" si="1"/>
        <v>0</v>
      </c>
    </row>
    <row r="17" spans="1:22" ht="15.5" x14ac:dyDescent="0.35">
      <c r="A17" s="23">
        <v>10</v>
      </c>
      <c r="B17" s="24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44">
        <f t="shared" si="0"/>
        <v>0</v>
      </c>
      <c r="V17" s="44">
        <f t="shared" si="1"/>
        <v>0</v>
      </c>
    </row>
    <row r="18" spans="1:22" ht="15.5" x14ac:dyDescent="0.35">
      <c r="A18" s="23">
        <v>11</v>
      </c>
      <c r="B18" s="24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44">
        <f t="shared" si="0"/>
        <v>0</v>
      </c>
      <c r="V18" s="44">
        <f t="shared" si="1"/>
        <v>0</v>
      </c>
    </row>
    <row r="19" spans="1:22" ht="15.5" x14ac:dyDescent="0.35">
      <c r="A19" s="23">
        <v>12</v>
      </c>
      <c r="B19" s="24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44">
        <f t="shared" si="0"/>
        <v>0</v>
      </c>
      <c r="V19" s="44">
        <f t="shared" si="1"/>
        <v>0</v>
      </c>
    </row>
    <row r="20" spans="1:22" ht="15.5" x14ac:dyDescent="0.35">
      <c r="A20" s="23">
        <v>13</v>
      </c>
      <c r="B20" s="24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44">
        <f t="shared" si="0"/>
        <v>0</v>
      </c>
      <c r="V20" s="44">
        <f t="shared" si="1"/>
        <v>0</v>
      </c>
    </row>
    <row r="21" spans="1:22" ht="15.5" x14ac:dyDescent="0.35">
      <c r="A21" s="23">
        <v>14</v>
      </c>
      <c r="B21" s="24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44">
        <f t="shared" si="0"/>
        <v>0</v>
      </c>
      <c r="V21" s="44">
        <f t="shared" si="1"/>
        <v>0</v>
      </c>
    </row>
    <row r="22" spans="1:22" ht="15.5" x14ac:dyDescent="0.35">
      <c r="A22" s="23">
        <v>15</v>
      </c>
      <c r="B22" s="24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44">
        <f t="shared" si="0"/>
        <v>0</v>
      </c>
      <c r="V22" s="44">
        <f t="shared" si="1"/>
        <v>0</v>
      </c>
    </row>
    <row r="23" spans="1:22" ht="15.5" x14ac:dyDescent="0.35">
      <c r="A23" s="23">
        <v>16</v>
      </c>
      <c r="B23" s="24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44">
        <f t="shared" si="0"/>
        <v>0</v>
      </c>
      <c r="V23" s="44">
        <f t="shared" si="1"/>
        <v>0</v>
      </c>
    </row>
    <row r="24" spans="1:22" ht="15.5" x14ac:dyDescent="0.35">
      <c r="A24" s="23">
        <v>17</v>
      </c>
      <c r="B24" s="24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44">
        <f t="shared" si="0"/>
        <v>0</v>
      </c>
      <c r="V24" s="44">
        <f t="shared" si="1"/>
        <v>0</v>
      </c>
    </row>
    <row r="25" spans="1:22" ht="15.5" x14ac:dyDescent="0.35">
      <c r="A25" s="23">
        <v>18</v>
      </c>
      <c r="B25" s="24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44">
        <f t="shared" si="0"/>
        <v>0</v>
      </c>
      <c r="V25" s="44">
        <f t="shared" si="1"/>
        <v>0</v>
      </c>
    </row>
    <row r="26" spans="1:22" ht="15.5" x14ac:dyDescent="0.35">
      <c r="A26" s="23">
        <v>19</v>
      </c>
      <c r="B26" s="24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44">
        <f t="shared" si="0"/>
        <v>0</v>
      </c>
      <c r="V26" s="44">
        <f t="shared" si="1"/>
        <v>0</v>
      </c>
    </row>
    <row r="27" spans="1:22" ht="15.5" x14ac:dyDescent="0.35">
      <c r="A27" s="23">
        <v>20</v>
      </c>
      <c r="B27" s="24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44">
        <f t="shared" si="0"/>
        <v>0</v>
      </c>
      <c r="V27" s="44">
        <f t="shared" si="1"/>
        <v>0</v>
      </c>
    </row>
    <row r="28" spans="1:22" ht="15.5" x14ac:dyDescent="0.35">
      <c r="A28" s="23">
        <v>21</v>
      </c>
      <c r="B28" s="24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44">
        <f t="shared" si="0"/>
        <v>0</v>
      </c>
      <c r="V28" s="44">
        <f t="shared" si="1"/>
        <v>0</v>
      </c>
    </row>
    <row r="29" spans="1:22" ht="15.5" x14ac:dyDescent="0.35">
      <c r="A29" s="23">
        <v>22</v>
      </c>
      <c r="B29" s="24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44">
        <f t="shared" si="0"/>
        <v>0</v>
      </c>
      <c r="V29" s="44">
        <f t="shared" si="1"/>
        <v>0</v>
      </c>
    </row>
    <row r="30" spans="1:22" ht="15.5" x14ac:dyDescent="0.35">
      <c r="A30" s="23">
        <v>23</v>
      </c>
      <c r="B30" s="24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44">
        <f t="shared" si="0"/>
        <v>0</v>
      </c>
      <c r="V30" s="44">
        <f t="shared" si="1"/>
        <v>0</v>
      </c>
    </row>
    <row r="31" spans="1:22" ht="15.5" x14ac:dyDescent="0.35">
      <c r="A31" s="23">
        <v>24</v>
      </c>
      <c r="B31" s="24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44">
        <f t="shared" si="0"/>
        <v>0</v>
      </c>
      <c r="V31" s="44">
        <f t="shared" si="1"/>
        <v>0</v>
      </c>
    </row>
    <row r="32" spans="1:22" ht="15.5" x14ac:dyDescent="0.35">
      <c r="A32" s="23"/>
      <c r="B32" s="39" t="s">
        <v>20</v>
      </c>
      <c r="C32" s="40">
        <f>(C8+C9+C10+C11+C12+C13+C14+C15+C16+C17+C18+C19+C20+C21+C22+C23+C24+C25+C26+C27+C28+C29+C30+C31)/COUNTA($B$8:$B$31)</f>
        <v>0</v>
      </c>
      <c r="D32" s="40">
        <f t="shared" ref="D32:T32" si="2">(D8+D9+D10+D11+D12+D13+D14+D15+D16+D17+D18+D19+D20+D21+D22+D23+D24+D25+D26+D27+D28+D29+D30+D31)/COUNTA($B$8:$B$31)</f>
        <v>0</v>
      </c>
      <c r="E32" s="40">
        <f t="shared" si="2"/>
        <v>0</v>
      </c>
      <c r="F32" s="40">
        <f t="shared" si="2"/>
        <v>0</v>
      </c>
      <c r="G32" s="40">
        <f t="shared" si="2"/>
        <v>0</v>
      </c>
      <c r="H32" s="40">
        <f t="shared" si="2"/>
        <v>0</v>
      </c>
      <c r="I32" s="40">
        <f t="shared" si="2"/>
        <v>0</v>
      </c>
      <c r="J32" s="40">
        <f t="shared" si="2"/>
        <v>0</v>
      </c>
      <c r="K32" s="40">
        <f t="shared" si="2"/>
        <v>0</v>
      </c>
      <c r="L32" s="40">
        <f t="shared" si="2"/>
        <v>0</v>
      </c>
      <c r="M32" s="40">
        <f t="shared" si="2"/>
        <v>0</v>
      </c>
      <c r="N32" s="40">
        <f t="shared" si="2"/>
        <v>0</v>
      </c>
      <c r="O32" s="40">
        <f t="shared" si="2"/>
        <v>0</v>
      </c>
      <c r="P32" s="40">
        <f t="shared" si="2"/>
        <v>0</v>
      </c>
      <c r="Q32" s="40">
        <f t="shared" si="2"/>
        <v>0</v>
      </c>
      <c r="R32" s="40">
        <f t="shared" si="2"/>
        <v>0</v>
      </c>
      <c r="S32" s="40">
        <f t="shared" si="2"/>
        <v>0</v>
      </c>
      <c r="T32" s="40">
        <f t="shared" si="2"/>
        <v>0</v>
      </c>
      <c r="U32" s="50">
        <f t="shared" si="0"/>
        <v>0</v>
      </c>
      <c r="V32" s="50">
        <f t="shared" si="1"/>
        <v>0</v>
      </c>
    </row>
    <row r="35" spans="2:6" ht="15" x14ac:dyDescent="0.35">
      <c r="B35" s="27" t="s">
        <v>21</v>
      </c>
      <c r="C35" s="28"/>
      <c r="D35" s="28"/>
      <c r="E35" s="28"/>
      <c r="F35" s="28"/>
    </row>
    <row r="36" spans="2:6" ht="32.15" customHeight="1" x14ac:dyDescent="0.35">
      <c r="B36" s="29"/>
      <c r="C36" s="30" t="s">
        <v>22</v>
      </c>
      <c r="D36" s="30" t="s">
        <v>23</v>
      </c>
      <c r="E36" s="30" t="s">
        <v>24</v>
      </c>
      <c r="F36" s="30" t="s">
        <v>25</v>
      </c>
    </row>
    <row r="37" spans="2:6" ht="15.5" x14ac:dyDescent="0.35">
      <c r="B37" s="31" t="s">
        <v>26</v>
      </c>
      <c r="C37" s="41">
        <f>COUNTA(B8:B31)</f>
        <v>3</v>
      </c>
      <c r="D37" s="41">
        <f>COUNTIF(U8:U31,"&gt;=3,8")</f>
        <v>0</v>
      </c>
      <c r="E37" s="41">
        <f>COUNTIFS(U8:U31,"&lt;3,7",U8:U31,"&gt;=2,3")</f>
        <v>0</v>
      </c>
      <c r="F37" s="41">
        <f>COUNTIFS(U8:U31,"&lt;2,2",U8:U31,"&gt;0")</f>
        <v>0</v>
      </c>
    </row>
    <row r="38" spans="2:6" ht="15.5" x14ac:dyDescent="0.35">
      <c r="B38" s="31" t="s">
        <v>27</v>
      </c>
      <c r="C38" s="41">
        <v>100</v>
      </c>
      <c r="D38" s="41">
        <f>D37*C38/C37</f>
        <v>0</v>
      </c>
      <c r="E38" s="42">
        <f>E37*C38/C37</f>
        <v>0</v>
      </c>
      <c r="F38" s="42">
        <f>F37*C38/C37</f>
        <v>0</v>
      </c>
    </row>
    <row r="39" spans="2:6" ht="15.5" x14ac:dyDescent="0.35">
      <c r="B39" s="34"/>
      <c r="C39" s="28"/>
      <c r="D39" s="28"/>
      <c r="E39" s="28"/>
      <c r="F39" s="28"/>
    </row>
    <row r="40" spans="2:6" ht="15.5" x14ac:dyDescent="0.35">
      <c r="B40" s="34"/>
      <c r="C40" s="28"/>
      <c r="D40" s="28"/>
      <c r="E40" s="28"/>
      <c r="F40" s="28"/>
    </row>
    <row r="41" spans="2:6" ht="15" x14ac:dyDescent="0.35">
      <c r="B41" s="27" t="s">
        <v>28</v>
      </c>
      <c r="C41" s="28"/>
      <c r="D41" s="28"/>
      <c r="E41" s="28"/>
      <c r="F41" s="28"/>
    </row>
    <row r="42" spans="2:6" ht="37" customHeight="1" x14ac:dyDescent="0.35">
      <c r="B42" s="29"/>
      <c r="C42" s="30" t="s">
        <v>22</v>
      </c>
      <c r="D42" s="46" t="s">
        <v>23</v>
      </c>
      <c r="E42" s="30" t="s">
        <v>24</v>
      </c>
      <c r="F42" s="35" t="s">
        <v>25</v>
      </c>
    </row>
    <row r="43" spans="2:6" ht="15.5" x14ac:dyDescent="0.35">
      <c r="B43" s="31" t="s">
        <v>26</v>
      </c>
      <c r="C43" s="41">
        <f>COUNTA(B7:B30)</f>
        <v>3</v>
      </c>
      <c r="D43" s="41">
        <f>COUNTIF(V8:V31,"&gt;=3,8")</f>
        <v>0</v>
      </c>
      <c r="E43" s="41">
        <f>COUNTIFS(V8:V31,"&lt;3,7",V8:V31,"&gt;=2,3")</f>
        <v>0</v>
      </c>
      <c r="F43" s="41">
        <f>COUNTIFS(V8:V31,"&lt;2,2",V8:V31,"&gt;0")</f>
        <v>0</v>
      </c>
    </row>
    <row r="44" spans="2:6" ht="15.5" x14ac:dyDescent="0.35">
      <c r="B44" s="31" t="s">
        <v>27</v>
      </c>
      <c r="C44" s="41">
        <v>100</v>
      </c>
      <c r="D44" s="42">
        <f>D43*C44/C43</f>
        <v>0</v>
      </c>
      <c r="E44" s="42">
        <f>E43*C44/C43</f>
        <v>0</v>
      </c>
      <c r="F44" s="42">
        <f>F43*C44/C43</f>
        <v>0</v>
      </c>
    </row>
  </sheetData>
  <sheetProtection algorithmName="SHA-512" hashValue="0OSonupiAPNQtemWpc5FdPLgA458qI7rayJ68RsE6HY3N+q8QMQlNhwpRTzmOzyN2aec4nileycP2s3+7sMoZw==" saltValue="cRQNhLqSwxqPoPc9TRjoug==" spinCount="100000" sheet="1" formatCells="0" formatColumns="0" formatRows="0" insertColumns="0" insertRows="0" insertHyperlinks="0" deleteColumns="0" deleteRows="0" sort="0" autoFilter="0" pivotTables="0"/>
  <mergeCells count="15">
    <mergeCell ref="A1:V1"/>
    <mergeCell ref="A3:V3"/>
    <mergeCell ref="M5:T5"/>
    <mergeCell ref="M6:N6"/>
    <mergeCell ref="O6:P6"/>
    <mergeCell ref="Q6:R6"/>
    <mergeCell ref="S6:T6"/>
    <mergeCell ref="A5:A7"/>
    <mergeCell ref="B5:B7"/>
    <mergeCell ref="C5:D6"/>
    <mergeCell ref="E5:F6"/>
    <mergeCell ref="G5:H6"/>
    <mergeCell ref="I5:J6"/>
    <mergeCell ref="K5:L6"/>
    <mergeCell ref="U5:V6"/>
  </mergeCells>
  <hyperlinks>
    <hyperlink ref="T2" location="ОГЛАВЛЕНИЕ!A1" display="ОГЛАВЛЕНИЕ" xr:uid="{08E43DB3-D870-4C3F-BDC8-DCB8CB08B882}"/>
  </hyperlinks>
  <pageMargins left="0.52142857142857146" right="0.34270833333333334" top="0.75" bottom="0.75" header="0.3" footer="0.3"/>
  <pageSetup paperSize="9" scale="48" orientation="portrait" r:id="rId1"/>
  <headerFooter>
    <oddHeader>&amp;R&amp;"Monotype Corsiva"&amp;12О.В. Яковлева&amp;L&amp;"Monotype Corsiva"&amp;12Диагностика индивидуального развития детей  6-7 лет</oddHeader>
    <oddFooter>&amp;R&amp;"Monotype Corsiva"&amp;12https://vk.com/travel_posobiya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>
    <tabColor rgb="FFFFC000"/>
    <pageSetUpPr fitToPage="1"/>
  </sheetPr>
  <dimension ref="A1:XEV43"/>
  <sheetViews>
    <sheetView view="pageLayout" zoomScale="70" zoomScaleNormal="100" zoomScalePageLayoutView="70" workbookViewId="0">
      <selection activeCell="C7" sqref="C7:L30"/>
    </sheetView>
  </sheetViews>
  <sheetFormatPr defaultColWidth="9" defaultRowHeight="14.5" x14ac:dyDescent="0.35"/>
  <cols>
    <col min="1" max="1" width="9.1796875" style="1"/>
    <col min="2" max="2" width="27.453125" style="1" customWidth="1"/>
    <col min="3" max="3" width="8.453125" style="1" customWidth="1"/>
    <col min="4" max="5" width="8.54296875" style="1" customWidth="1"/>
    <col min="6" max="6" width="9.54296875" style="1" customWidth="1"/>
    <col min="7" max="7" width="7" style="1" customWidth="1"/>
    <col min="8" max="8" width="7.26953125" style="1" customWidth="1"/>
    <col min="9" max="9" width="7.453125" style="1" customWidth="1"/>
    <col min="10" max="10" width="7.7265625" style="1" customWidth="1"/>
    <col min="11" max="11" width="7.81640625" style="1" customWidth="1"/>
    <col min="12" max="12" width="7.453125" style="1" customWidth="1"/>
    <col min="13" max="13" width="7.81640625" style="1" customWidth="1"/>
    <col min="14" max="14" width="8.26953125" style="1" customWidth="1"/>
    <col min="15" max="16376" width="9.1796875" style="1"/>
    <col min="16377" max="16377" width="9.1796875"/>
  </cols>
  <sheetData>
    <row r="1" spans="1:14" ht="21" customHeight="1" x14ac:dyDescent="0.35">
      <c r="A1" s="197" t="s">
        <v>29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</row>
    <row r="2" spans="1:14" ht="17.5" x14ac:dyDescent="0.35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228" t="s">
        <v>390</v>
      </c>
      <c r="N2" s="228"/>
    </row>
    <row r="4" spans="1:14" ht="31.5" customHeight="1" x14ac:dyDescent="0.35">
      <c r="A4" s="202" t="s">
        <v>2</v>
      </c>
      <c r="B4" s="202" t="s">
        <v>3</v>
      </c>
      <c r="C4" s="205" t="s">
        <v>30</v>
      </c>
      <c r="D4" s="206"/>
      <c r="E4" s="218" t="s">
        <v>31</v>
      </c>
      <c r="F4" s="219"/>
      <c r="G4" s="205" t="s">
        <v>32</v>
      </c>
      <c r="H4" s="209"/>
      <c r="I4" s="222" t="s">
        <v>33</v>
      </c>
      <c r="J4" s="222"/>
      <c r="K4" s="224" t="s">
        <v>34</v>
      </c>
      <c r="L4" s="225"/>
      <c r="M4" s="217" t="s">
        <v>10</v>
      </c>
      <c r="N4" s="217"/>
    </row>
    <row r="5" spans="1:14" ht="102" customHeight="1" x14ac:dyDescent="0.35">
      <c r="A5" s="203"/>
      <c r="B5" s="203"/>
      <c r="C5" s="207"/>
      <c r="D5" s="208"/>
      <c r="E5" s="220"/>
      <c r="F5" s="221"/>
      <c r="G5" s="207"/>
      <c r="H5" s="210"/>
      <c r="I5" s="223"/>
      <c r="J5" s="223"/>
      <c r="K5" s="226"/>
      <c r="L5" s="227"/>
      <c r="M5" s="217"/>
      <c r="N5" s="217"/>
    </row>
    <row r="6" spans="1:14" ht="15.5" x14ac:dyDescent="0.35">
      <c r="A6" s="204"/>
      <c r="B6" s="204"/>
      <c r="C6" s="22" t="s">
        <v>15</v>
      </c>
      <c r="D6" s="22" t="s">
        <v>16</v>
      </c>
      <c r="E6" s="22" t="s">
        <v>15</v>
      </c>
      <c r="F6" s="22" t="s">
        <v>16</v>
      </c>
      <c r="G6" s="22" t="s">
        <v>15</v>
      </c>
      <c r="H6" s="22" t="s">
        <v>16</v>
      </c>
      <c r="I6" s="22" t="s">
        <v>15</v>
      </c>
      <c r="J6" s="22" t="s">
        <v>16</v>
      </c>
      <c r="K6" s="22" t="s">
        <v>15</v>
      </c>
      <c r="L6" s="22" t="s">
        <v>16</v>
      </c>
      <c r="M6" s="43" t="s">
        <v>15</v>
      </c>
      <c r="N6" s="43" t="s">
        <v>16</v>
      </c>
    </row>
    <row r="7" spans="1:14" ht="15.5" x14ac:dyDescent="0.35">
      <c r="A7" s="23">
        <v>1</v>
      </c>
      <c r="B7" s="24" t="s">
        <v>17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44">
        <f>(C7+E7+G7+I7+K7)/5</f>
        <v>0</v>
      </c>
      <c r="N7" s="44">
        <f>(D7+F7+H7+J7+L7)/5</f>
        <v>0</v>
      </c>
    </row>
    <row r="8" spans="1:14" ht="15.5" x14ac:dyDescent="0.35">
      <c r="A8" s="23">
        <v>2</v>
      </c>
      <c r="B8" s="24" t="s">
        <v>18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44">
        <f t="shared" ref="M8:M31" si="0">(C8+E8+G8+I8+K8)/5</f>
        <v>0</v>
      </c>
      <c r="N8" s="44">
        <f t="shared" ref="N8:N31" si="1">(D8+F8+H8+J8+L8)/5</f>
        <v>0</v>
      </c>
    </row>
    <row r="9" spans="1:14" ht="15.5" x14ac:dyDescent="0.35">
      <c r="A9" s="23">
        <v>3</v>
      </c>
      <c r="B9" s="24" t="s">
        <v>19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44">
        <f t="shared" si="0"/>
        <v>0</v>
      </c>
      <c r="N9" s="44">
        <f t="shared" si="1"/>
        <v>0</v>
      </c>
    </row>
    <row r="10" spans="1:14" ht="15.5" x14ac:dyDescent="0.35">
      <c r="A10" s="23">
        <v>4</v>
      </c>
      <c r="B10" s="24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44">
        <f t="shared" si="0"/>
        <v>0</v>
      </c>
      <c r="N10" s="44">
        <f t="shared" si="1"/>
        <v>0</v>
      </c>
    </row>
    <row r="11" spans="1:14" ht="15.5" x14ac:dyDescent="0.35">
      <c r="A11" s="23">
        <v>5</v>
      </c>
      <c r="B11" s="24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44">
        <f t="shared" si="0"/>
        <v>0</v>
      </c>
      <c r="N11" s="44">
        <f t="shared" si="1"/>
        <v>0</v>
      </c>
    </row>
    <row r="12" spans="1:14" ht="15.5" x14ac:dyDescent="0.35">
      <c r="A12" s="23">
        <v>6</v>
      </c>
      <c r="B12" s="24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44">
        <f t="shared" si="0"/>
        <v>0</v>
      </c>
      <c r="N12" s="44">
        <f t="shared" si="1"/>
        <v>0</v>
      </c>
    </row>
    <row r="13" spans="1:14" ht="15.5" x14ac:dyDescent="0.35">
      <c r="A13" s="23">
        <v>7</v>
      </c>
      <c r="B13" s="24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44">
        <f t="shared" si="0"/>
        <v>0</v>
      </c>
      <c r="N13" s="44">
        <f t="shared" si="1"/>
        <v>0</v>
      </c>
    </row>
    <row r="14" spans="1:14" ht="15.5" x14ac:dyDescent="0.35">
      <c r="A14" s="23">
        <v>8</v>
      </c>
      <c r="B14" s="24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44">
        <f t="shared" si="0"/>
        <v>0</v>
      </c>
      <c r="N14" s="44">
        <f t="shared" si="1"/>
        <v>0</v>
      </c>
    </row>
    <row r="15" spans="1:14" ht="15.5" x14ac:dyDescent="0.35">
      <c r="A15" s="23">
        <v>9</v>
      </c>
      <c r="B15" s="24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44">
        <f t="shared" si="0"/>
        <v>0</v>
      </c>
      <c r="N15" s="44">
        <f t="shared" si="1"/>
        <v>0</v>
      </c>
    </row>
    <row r="16" spans="1:14" ht="15.5" x14ac:dyDescent="0.35">
      <c r="A16" s="23">
        <v>10</v>
      </c>
      <c r="B16" s="24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44">
        <f t="shared" si="0"/>
        <v>0</v>
      </c>
      <c r="N16" s="44">
        <f t="shared" si="1"/>
        <v>0</v>
      </c>
    </row>
    <row r="17" spans="1:14" ht="15.5" x14ac:dyDescent="0.35">
      <c r="A17" s="23">
        <v>11</v>
      </c>
      <c r="B17" s="24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44">
        <f t="shared" si="0"/>
        <v>0</v>
      </c>
      <c r="N17" s="44">
        <f t="shared" si="1"/>
        <v>0</v>
      </c>
    </row>
    <row r="18" spans="1:14" ht="15.5" x14ac:dyDescent="0.35">
      <c r="A18" s="23">
        <v>12</v>
      </c>
      <c r="B18" s="24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44">
        <f t="shared" si="0"/>
        <v>0</v>
      </c>
      <c r="N18" s="44">
        <f t="shared" si="1"/>
        <v>0</v>
      </c>
    </row>
    <row r="19" spans="1:14" ht="15.5" x14ac:dyDescent="0.35">
      <c r="A19" s="23">
        <v>13</v>
      </c>
      <c r="B19" s="24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44">
        <f t="shared" si="0"/>
        <v>0</v>
      </c>
      <c r="N19" s="44">
        <f t="shared" si="1"/>
        <v>0</v>
      </c>
    </row>
    <row r="20" spans="1:14" ht="15.5" x14ac:dyDescent="0.35">
      <c r="A20" s="23">
        <v>14</v>
      </c>
      <c r="B20" s="24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44">
        <f t="shared" si="0"/>
        <v>0</v>
      </c>
      <c r="N20" s="44">
        <f t="shared" si="1"/>
        <v>0</v>
      </c>
    </row>
    <row r="21" spans="1:14" ht="15.5" x14ac:dyDescent="0.35">
      <c r="A21" s="23">
        <v>15</v>
      </c>
      <c r="B21" s="24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44">
        <f t="shared" si="0"/>
        <v>0</v>
      </c>
      <c r="N21" s="44">
        <f t="shared" si="1"/>
        <v>0</v>
      </c>
    </row>
    <row r="22" spans="1:14" ht="15.5" x14ac:dyDescent="0.35">
      <c r="A22" s="23">
        <v>16</v>
      </c>
      <c r="B22" s="24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44">
        <f t="shared" si="0"/>
        <v>0</v>
      </c>
      <c r="N22" s="44">
        <f t="shared" si="1"/>
        <v>0</v>
      </c>
    </row>
    <row r="23" spans="1:14" ht="15.5" x14ac:dyDescent="0.35">
      <c r="A23" s="23">
        <v>17</v>
      </c>
      <c r="B23" s="24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44">
        <f t="shared" si="0"/>
        <v>0</v>
      </c>
      <c r="N23" s="44">
        <f t="shared" si="1"/>
        <v>0</v>
      </c>
    </row>
    <row r="24" spans="1:14" ht="15.5" x14ac:dyDescent="0.35">
      <c r="A24" s="23">
        <v>18</v>
      </c>
      <c r="B24" s="24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44">
        <f t="shared" si="0"/>
        <v>0</v>
      </c>
      <c r="N24" s="44">
        <f t="shared" si="1"/>
        <v>0</v>
      </c>
    </row>
    <row r="25" spans="1:14" ht="15.5" x14ac:dyDescent="0.35">
      <c r="A25" s="23">
        <v>19</v>
      </c>
      <c r="B25" s="24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44">
        <f t="shared" si="0"/>
        <v>0</v>
      </c>
      <c r="N25" s="44">
        <f t="shared" si="1"/>
        <v>0</v>
      </c>
    </row>
    <row r="26" spans="1:14" ht="15.5" x14ac:dyDescent="0.35">
      <c r="A26" s="23">
        <v>20</v>
      </c>
      <c r="B26" s="24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44">
        <f t="shared" si="0"/>
        <v>0</v>
      </c>
      <c r="N26" s="44">
        <f t="shared" si="1"/>
        <v>0</v>
      </c>
    </row>
    <row r="27" spans="1:14" ht="15.5" x14ac:dyDescent="0.35">
      <c r="A27" s="23">
        <v>21</v>
      </c>
      <c r="B27" s="24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44">
        <f t="shared" si="0"/>
        <v>0</v>
      </c>
      <c r="N27" s="44">
        <f t="shared" si="1"/>
        <v>0</v>
      </c>
    </row>
    <row r="28" spans="1:14" ht="15.5" x14ac:dyDescent="0.35">
      <c r="A28" s="23">
        <v>22</v>
      </c>
      <c r="B28" s="24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44">
        <f t="shared" si="0"/>
        <v>0</v>
      </c>
      <c r="N28" s="44">
        <f t="shared" si="1"/>
        <v>0</v>
      </c>
    </row>
    <row r="29" spans="1:14" ht="15.5" x14ac:dyDescent="0.35">
      <c r="A29" s="23">
        <v>23</v>
      </c>
      <c r="B29" s="24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44">
        <f t="shared" si="0"/>
        <v>0</v>
      </c>
      <c r="N29" s="44">
        <f t="shared" si="1"/>
        <v>0</v>
      </c>
    </row>
    <row r="30" spans="1:14" ht="15.5" x14ac:dyDescent="0.35">
      <c r="A30" s="23">
        <v>24</v>
      </c>
      <c r="B30" s="24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44">
        <f t="shared" si="0"/>
        <v>0</v>
      </c>
      <c r="N30" s="44">
        <f t="shared" si="1"/>
        <v>0</v>
      </c>
    </row>
    <row r="31" spans="1:14" ht="15.5" x14ac:dyDescent="0.35">
      <c r="A31" s="23"/>
      <c r="B31" s="39" t="s">
        <v>20</v>
      </c>
      <c r="C31" s="40">
        <f>(C7+C8+C9+C10+C11+C12+C13+C14+C15+C16+C17+C18+C19+C20+C21+C22+C23+C24+C25+C26+C27+C28+C29+C30)/COUNTA($B$7:$B$30)</f>
        <v>0</v>
      </c>
      <c r="D31" s="40">
        <f t="shared" ref="D31:L31" si="2">(D7+D8+D9+D10+D11+D12+D13+D14+D15+D16+D17+D18+D19+D20+D21+D22+D23+D24+D25+D26+D27+D28+D29+D30)/COUNTA($B$7:$B$30)</f>
        <v>0</v>
      </c>
      <c r="E31" s="40">
        <f t="shared" si="2"/>
        <v>0</v>
      </c>
      <c r="F31" s="40">
        <f t="shared" si="2"/>
        <v>0</v>
      </c>
      <c r="G31" s="40">
        <f t="shared" si="2"/>
        <v>0</v>
      </c>
      <c r="H31" s="40">
        <f t="shared" si="2"/>
        <v>0</v>
      </c>
      <c r="I31" s="40">
        <f t="shared" si="2"/>
        <v>0</v>
      </c>
      <c r="J31" s="40">
        <f t="shared" si="2"/>
        <v>0</v>
      </c>
      <c r="K31" s="40">
        <f t="shared" si="2"/>
        <v>0</v>
      </c>
      <c r="L31" s="40">
        <f t="shared" si="2"/>
        <v>0</v>
      </c>
      <c r="M31" s="50">
        <f t="shared" si="0"/>
        <v>0</v>
      </c>
      <c r="N31" s="50">
        <f t="shared" si="1"/>
        <v>0</v>
      </c>
    </row>
    <row r="34" spans="2:6" ht="15" x14ac:dyDescent="0.35">
      <c r="B34" s="27" t="s">
        <v>21</v>
      </c>
      <c r="C34" s="28"/>
      <c r="D34" s="28"/>
      <c r="E34" s="28"/>
      <c r="F34" s="28"/>
    </row>
    <row r="35" spans="2:6" ht="32.15" customHeight="1" x14ac:dyDescent="0.35">
      <c r="B35" s="29"/>
      <c r="C35" s="30" t="s">
        <v>22</v>
      </c>
      <c r="D35" s="30" t="s">
        <v>23</v>
      </c>
      <c r="E35" s="30" t="s">
        <v>24</v>
      </c>
      <c r="F35" s="30" t="s">
        <v>25</v>
      </c>
    </row>
    <row r="36" spans="2:6" ht="15.5" x14ac:dyDescent="0.35">
      <c r="B36" s="31" t="s">
        <v>26</v>
      </c>
      <c r="C36" s="32">
        <f>COUNTA(B7:B30)</f>
        <v>3</v>
      </c>
      <c r="D36" s="32">
        <f>COUNTIF(M7:M30,"&gt;=3,8")</f>
        <v>0</v>
      </c>
      <c r="E36" s="32">
        <f>COUNTIFS(M7:M30,"&lt;3,7",M7:M30,"&gt;=2,3")</f>
        <v>0</v>
      </c>
      <c r="F36" s="32">
        <f>COUNTIFS(M7:M30,"&lt;2,2",M7:M30,"&gt;0")</f>
        <v>0</v>
      </c>
    </row>
    <row r="37" spans="2:6" ht="15.5" x14ac:dyDescent="0.35">
      <c r="B37" s="31" t="s">
        <v>27</v>
      </c>
      <c r="C37" s="32">
        <v>100</v>
      </c>
      <c r="D37" s="32">
        <f>D36*C37/C36</f>
        <v>0</v>
      </c>
      <c r="E37" s="33">
        <f>E36*C37/C36</f>
        <v>0</v>
      </c>
      <c r="F37" s="33">
        <f>F36*C37/C36</f>
        <v>0</v>
      </c>
    </row>
    <row r="38" spans="2:6" ht="15.5" x14ac:dyDescent="0.35">
      <c r="B38" s="34"/>
      <c r="C38" s="28"/>
      <c r="D38" s="28"/>
      <c r="E38" s="28"/>
      <c r="F38" s="28"/>
    </row>
    <row r="39" spans="2:6" ht="15.5" x14ac:dyDescent="0.35">
      <c r="B39" s="34"/>
      <c r="C39" s="28"/>
      <c r="D39" s="28"/>
      <c r="E39" s="28"/>
      <c r="F39" s="28"/>
    </row>
    <row r="40" spans="2:6" ht="15" x14ac:dyDescent="0.35">
      <c r="B40" s="27" t="s">
        <v>28</v>
      </c>
      <c r="C40" s="28"/>
      <c r="D40" s="28"/>
      <c r="E40" s="28"/>
      <c r="F40" s="28"/>
    </row>
    <row r="41" spans="2:6" ht="34" customHeight="1" x14ac:dyDescent="0.35">
      <c r="B41" s="29"/>
      <c r="C41" s="30" t="s">
        <v>22</v>
      </c>
      <c r="D41" s="35" t="s">
        <v>23</v>
      </c>
      <c r="E41" s="30" t="s">
        <v>24</v>
      </c>
      <c r="F41" s="35" t="s">
        <v>25</v>
      </c>
    </row>
    <row r="42" spans="2:6" ht="15.5" x14ac:dyDescent="0.35">
      <c r="B42" s="31" t="s">
        <v>26</v>
      </c>
      <c r="C42" s="32">
        <f>COUNTA(B6:B29)</f>
        <v>3</v>
      </c>
      <c r="D42" s="32">
        <f>COUNTIF(N7:N30,"&gt;=3,8")</f>
        <v>0</v>
      </c>
      <c r="E42" s="32">
        <f>COUNTIFS(N7:N30,"&lt;3,7",N7:N30,"&gt;=2,3")</f>
        <v>0</v>
      </c>
      <c r="F42" s="32">
        <f>COUNTIFS(N7:N30,"&lt;2,2",N7:N30,"&gt;0")</f>
        <v>0</v>
      </c>
    </row>
    <row r="43" spans="2:6" ht="15.5" x14ac:dyDescent="0.35">
      <c r="B43" s="31" t="s">
        <v>27</v>
      </c>
      <c r="C43" s="32">
        <v>100</v>
      </c>
      <c r="D43" s="33">
        <f>D42*C43/C42</f>
        <v>0</v>
      </c>
      <c r="E43" s="33">
        <f>E42*C43/C42</f>
        <v>0</v>
      </c>
      <c r="F43" s="33">
        <f>F42*C43/C42</f>
        <v>0</v>
      </c>
    </row>
  </sheetData>
  <sheetProtection algorithmName="SHA-512" hashValue="+mLKlt7dIkqhQeE3odN7DJZM+6IsqYKq395oYxechM0FP1cYXNxvGesMxffzTjTJKreDHBiXwqIEu9M6kJJEeQ==" saltValue="Nr/AQrCHfmhvCyYZbxd/4Q==" spinCount="100000" sheet="1" objects="1" formatCells="0" formatColumns="0" formatRows="0" insertColumns="0" insertRows="0" insertHyperlinks="0" deleteColumns="0" deleteRows="0" sort="0" autoFilter="0" pivotTables="0"/>
  <mergeCells count="10">
    <mergeCell ref="A1:N1"/>
    <mergeCell ref="A4:A6"/>
    <mergeCell ref="B4:B6"/>
    <mergeCell ref="C4:D5"/>
    <mergeCell ref="E4:F5"/>
    <mergeCell ref="G4:H5"/>
    <mergeCell ref="I4:J5"/>
    <mergeCell ref="K4:L5"/>
    <mergeCell ref="M4:N5"/>
    <mergeCell ref="M2:N2"/>
  </mergeCells>
  <hyperlinks>
    <hyperlink ref="M2" location="Лист23!A1" display="ОГЛАВЛЕНИЕ" xr:uid="{3B605AAF-C1DA-425B-9B0D-ED460DCD8F97}"/>
    <hyperlink ref="M2:N2" location="ОГЛАВЛЕНИЕ!A1" display="ОГЛАВЛЕНИЕ" xr:uid="{13F027BE-606B-4C25-85E3-1656884CADEC}"/>
  </hyperlinks>
  <pageMargins left="0.7" right="0.7" top="0.75" bottom="0.75" header="0.3" footer="0.3"/>
  <pageSetup paperSize="9" scale="62" orientation="portrait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">
    <tabColor rgb="FFFFC000"/>
    <pageSetUpPr fitToPage="1"/>
  </sheetPr>
  <dimension ref="A1:T43"/>
  <sheetViews>
    <sheetView view="pageLayout" topLeftCell="A4" zoomScaleNormal="100" workbookViewId="0">
      <selection activeCell="C6" sqref="C6:R29"/>
    </sheetView>
  </sheetViews>
  <sheetFormatPr defaultColWidth="9" defaultRowHeight="14.5" x14ac:dyDescent="0.35"/>
  <cols>
    <col min="1" max="1" width="9" style="1"/>
    <col min="2" max="2" width="36.54296875" style="1" customWidth="1"/>
    <col min="3" max="3" width="8.1796875" style="1" customWidth="1"/>
    <col min="4" max="5" width="8" style="1" customWidth="1"/>
    <col min="6" max="6" width="8.54296875" style="1" customWidth="1"/>
    <col min="7" max="7" width="6.81640625" style="1" customWidth="1"/>
    <col min="8" max="8" width="6.453125" style="1" customWidth="1"/>
    <col min="9" max="9" width="7.54296875" style="1" customWidth="1"/>
    <col min="10" max="10" width="7.81640625" style="1" customWidth="1"/>
    <col min="11" max="11" width="7.7265625" style="1" customWidth="1"/>
    <col min="12" max="12" width="7" style="1" customWidth="1"/>
    <col min="13" max="13" width="6.26953125" style="1" customWidth="1"/>
    <col min="14" max="14" width="5.81640625" style="1" customWidth="1"/>
    <col min="15" max="15" width="6.453125" style="1" customWidth="1"/>
    <col min="16" max="16" width="5.7265625" style="1" customWidth="1"/>
    <col min="17" max="17" width="6.54296875" style="1" customWidth="1"/>
    <col min="18" max="18" width="6.453125" style="1" customWidth="1"/>
    <col min="19" max="19" width="6.7265625" style="1" customWidth="1"/>
    <col min="20" max="20" width="6.81640625" style="1" customWidth="1"/>
    <col min="21" max="16384" width="9" style="1"/>
  </cols>
  <sheetData>
    <row r="1" spans="1:20" ht="17.5" x14ac:dyDescent="0.35">
      <c r="A1" s="19" t="s">
        <v>35</v>
      </c>
      <c r="Q1" s="153" t="s">
        <v>390</v>
      </c>
      <c r="R1" s="152"/>
    </row>
    <row r="2" spans="1:20" ht="17.5" x14ac:dyDescent="0.35">
      <c r="A2" s="19"/>
      <c r="B2" s="20"/>
      <c r="C2" s="20"/>
      <c r="D2" s="20"/>
    </row>
    <row r="3" spans="1:20" ht="47.25" customHeight="1" x14ac:dyDescent="0.35">
      <c r="A3" s="202" t="s">
        <v>2</v>
      </c>
      <c r="B3" s="202" t="s">
        <v>3</v>
      </c>
      <c r="C3" s="205" t="s">
        <v>36</v>
      </c>
      <c r="D3" s="209"/>
      <c r="E3" s="205" t="s">
        <v>37</v>
      </c>
      <c r="F3" s="206"/>
      <c r="G3" s="237" t="s">
        <v>38</v>
      </c>
      <c r="H3" s="238"/>
      <c r="I3" s="238"/>
      <c r="J3" s="238"/>
      <c r="K3" s="238"/>
      <c r="L3" s="238"/>
      <c r="M3" s="238"/>
      <c r="N3" s="239"/>
      <c r="O3" s="233" t="s">
        <v>39</v>
      </c>
      <c r="P3" s="234"/>
      <c r="Q3" s="205" t="s">
        <v>40</v>
      </c>
      <c r="R3" s="209"/>
      <c r="S3" s="229" t="s">
        <v>10</v>
      </c>
      <c r="T3" s="230"/>
    </row>
    <row r="4" spans="1:20" ht="126.75" customHeight="1" x14ac:dyDescent="0.35">
      <c r="A4" s="203"/>
      <c r="B4" s="203"/>
      <c r="C4" s="207"/>
      <c r="D4" s="210"/>
      <c r="E4" s="207"/>
      <c r="F4" s="208"/>
      <c r="G4" s="207" t="s">
        <v>41</v>
      </c>
      <c r="H4" s="210"/>
      <c r="I4" s="240" t="s">
        <v>42</v>
      </c>
      <c r="J4" s="236"/>
      <c r="K4" s="207" t="s">
        <v>43</v>
      </c>
      <c r="L4" s="208"/>
      <c r="M4" s="207" t="s">
        <v>44</v>
      </c>
      <c r="N4" s="210"/>
      <c r="O4" s="235"/>
      <c r="P4" s="236"/>
      <c r="Q4" s="207"/>
      <c r="R4" s="210"/>
      <c r="S4" s="231"/>
      <c r="T4" s="232"/>
    </row>
    <row r="5" spans="1:20" ht="15.5" x14ac:dyDescent="0.35">
      <c r="A5" s="204"/>
      <c r="B5" s="204"/>
      <c r="C5" s="22" t="s">
        <v>15</v>
      </c>
      <c r="D5" s="22" t="s">
        <v>16</v>
      </c>
      <c r="E5" s="22" t="s">
        <v>15</v>
      </c>
      <c r="F5" s="22" t="s">
        <v>16</v>
      </c>
      <c r="G5" s="22" t="s">
        <v>15</v>
      </c>
      <c r="H5" s="22" t="s">
        <v>16</v>
      </c>
      <c r="I5" s="22" t="s">
        <v>15</v>
      </c>
      <c r="J5" s="22" t="s">
        <v>16</v>
      </c>
      <c r="K5" s="22" t="s">
        <v>15</v>
      </c>
      <c r="L5" s="22" t="s">
        <v>16</v>
      </c>
      <c r="M5" s="22" t="s">
        <v>15</v>
      </c>
      <c r="N5" s="22" t="s">
        <v>16</v>
      </c>
      <c r="O5" s="22" t="s">
        <v>15</v>
      </c>
      <c r="P5" s="22" t="s">
        <v>16</v>
      </c>
      <c r="Q5" s="22" t="s">
        <v>15</v>
      </c>
      <c r="R5" s="22" t="s">
        <v>16</v>
      </c>
      <c r="S5" s="36" t="s">
        <v>15</v>
      </c>
      <c r="T5" s="36" t="s">
        <v>16</v>
      </c>
    </row>
    <row r="6" spans="1:20" ht="15.5" x14ac:dyDescent="0.35">
      <c r="A6" s="23">
        <v>1</v>
      </c>
      <c r="B6" s="24" t="s">
        <v>17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37">
        <f>(C6+E6+G6+I6+K6+M6+O6+Q6)/8</f>
        <v>0</v>
      </c>
      <c r="T6" s="37">
        <f>(D6+F6+H6+J6+L6+N6+P6+R6)/8</f>
        <v>0</v>
      </c>
    </row>
    <row r="7" spans="1:20" ht="15.5" x14ac:dyDescent="0.35">
      <c r="A7" s="23">
        <v>2</v>
      </c>
      <c r="B7" s="24" t="s">
        <v>18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37">
        <f t="shared" ref="S7:S30" si="0">(C7+E7+G7+I7+K7+M7+O7+Q7)/8</f>
        <v>0</v>
      </c>
      <c r="T7" s="37">
        <f t="shared" ref="T7:T30" si="1">(D7+F7+H7+J7+L7+N7+P7+R7)/8</f>
        <v>0</v>
      </c>
    </row>
    <row r="8" spans="1:20" ht="15.5" x14ac:dyDescent="0.35">
      <c r="A8" s="23">
        <v>3</v>
      </c>
      <c r="B8" s="24" t="s">
        <v>19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37">
        <f t="shared" si="0"/>
        <v>0</v>
      </c>
      <c r="T8" s="37">
        <f t="shared" si="1"/>
        <v>0</v>
      </c>
    </row>
    <row r="9" spans="1:20" ht="15.5" x14ac:dyDescent="0.35">
      <c r="A9" s="23">
        <v>4</v>
      </c>
      <c r="B9" s="24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37">
        <f t="shared" si="0"/>
        <v>0</v>
      </c>
      <c r="T9" s="37">
        <f t="shared" si="1"/>
        <v>0</v>
      </c>
    </row>
    <row r="10" spans="1:20" ht="15.5" x14ac:dyDescent="0.35">
      <c r="A10" s="23">
        <v>5</v>
      </c>
      <c r="B10" s="24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37">
        <f t="shared" si="0"/>
        <v>0</v>
      </c>
      <c r="T10" s="37">
        <f t="shared" si="1"/>
        <v>0</v>
      </c>
    </row>
    <row r="11" spans="1:20" ht="15.5" x14ac:dyDescent="0.35">
      <c r="A11" s="23">
        <v>6</v>
      </c>
      <c r="B11" s="24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37">
        <f t="shared" si="0"/>
        <v>0</v>
      </c>
      <c r="T11" s="37">
        <f t="shared" si="1"/>
        <v>0</v>
      </c>
    </row>
    <row r="12" spans="1:20" ht="15.5" x14ac:dyDescent="0.35">
      <c r="A12" s="23">
        <v>7</v>
      </c>
      <c r="B12" s="24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37">
        <f t="shared" si="0"/>
        <v>0</v>
      </c>
      <c r="T12" s="37">
        <f t="shared" si="1"/>
        <v>0</v>
      </c>
    </row>
    <row r="13" spans="1:20" ht="15.5" x14ac:dyDescent="0.35">
      <c r="A13" s="23">
        <v>8</v>
      </c>
      <c r="B13" s="24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37">
        <f t="shared" si="0"/>
        <v>0</v>
      </c>
      <c r="T13" s="37">
        <f t="shared" si="1"/>
        <v>0</v>
      </c>
    </row>
    <row r="14" spans="1:20" ht="15.5" x14ac:dyDescent="0.35">
      <c r="A14" s="23">
        <v>9</v>
      </c>
      <c r="B14" s="24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37">
        <f t="shared" si="0"/>
        <v>0</v>
      </c>
      <c r="T14" s="37">
        <f t="shared" si="1"/>
        <v>0</v>
      </c>
    </row>
    <row r="15" spans="1:20" ht="15.5" x14ac:dyDescent="0.35">
      <c r="A15" s="23">
        <v>10</v>
      </c>
      <c r="B15" s="24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37">
        <f t="shared" si="0"/>
        <v>0</v>
      </c>
      <c r="T15" s="37">
        <f t="shared" si="1"/>
        <v>0</v>
      </c>
    </row>
    <row r="16" spans="1:20" ht="15.5" x14ac:dyDescent="0.35">
      <c r="A16" s="23">
        <v>11</v>
      </c>
      <c r="B16" s="24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37">
        <f t="shared" si="0"/>
        <v>0</v>
      </c>
      <c r="T16" s="37">
        <f t="shared" si="1"/>
        <v>0</v>
      </c>
    </row>
    <row r="17" spans="1:20" ht="15.5" x14ac:dyDescent="0.35">
      <c r="A17" s="23">
        <v>12</v>
      </c>
      <c r="B17" s="24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37">
        <f t="shared" si="0"/>
        <v>0</v>
      </c>
      <c r="T17" s="37">
        <f t="shared" si="1"/>
        <v>0</v>
      </c>
    </row>
    <row r="18" spans="1:20" ht="15.5" x14ac:dyDescent="0.35">
      <c r="A18" s="23">
        <v>13</v>
      </c>
      <c r="B18" s="24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37">
        <f t="shared" si="0"/>
        <v>0</v>
      </c>
      <c r="T18" s="37">
        <f t="shared" si="1"/>
        <v>0</v>
      </c>
    </row>
    <row r="19" spans="1:20" ht="15.5" x14ac:dyDescent="0.35">
      <c r="A19" s="23">
        <v>14</v>
      </c>
      <c r="B19" s="24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37">
        <f t="shared" si="0"/>
        <v>0</v>
      </c>
      <c r="T19" s="37">
        <f t="shared" si="1"/>
        <v>0</v>
      </c>
    </row>
    <row r="20" spans="1:20" ht="15.5" x14ac:dyDescent="0.35">
      <c r="A20" s="23">
        <v>15</v>
      </c>
      <c r="B20" s="24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37">
        <f t="shared" si="0"/>
        <v>0</v>
      </c>
      <c r="T20" s="37">
        <f t="shared" si="1"/>
        <v>0</v>
      </c>
    </row>
    <row r="21" spans="1:20" ht="15.5" x14ac:dyDescent="0.35">
      <c r="A21" s="23">
        <v>16</v>
      </c>
      <c r="B21" s="24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37">
        <f t="shared" si="0"/>
        <v>0</v>
      </c>
      <c r="T21" s="37">
        <f t="shared" si="1"/>
        <v>0</v>
      </c>
    </row>
    <row r="22" spans="1:20" ht="15.5" x14ac:dyDescent="0.35">
      <c r="A22" s="23">
        <v>17</v>
      </c>
      <c r="B22" s="24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37">
        <f t="shared" si="0"/>
        <v>0</v>
      </c>
      <c r="T22" s="37">
        <f t="shared" si="1"/>
        <v>0</v>
      </c>
    </row>
    <row r="23" spans="1:20" ht="15.5" x14ac:dyDescent="0.35">
      <c r="A23" s="23">
        <v>18</v>
      </c>
      <c r="B23" s="24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37">
        <f t="shared" si="0"/>
        <v>0</v>
      </c>
      <c r="T23" s="37">
        <f t="shared" si="1"/>
        <v>0</v>
      </c>
    </row>
    <row r="24" spans="1:20" ht="15.5" x14ac:dyDescent="0.35">
      <c r="A24" s="23">
        <v>19</v>
      </c>
      <c r="B24" s="24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37">
        <f t="shared" si="0"/>
        <v>0</v>
      </c>
      <c r="T24" s="37">
        <f t="shared" si="1"/>
        <v>0</v>
      </c>
    </row>
    <row r="25" spans="1:20" ht="15.5" x14ac:dyDescent="0.35">
      <c r="A25" s="23">
        <v>20</v>
      </c>
      <c r="B25" s="24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37">
        <f t="shared" si="0"/>
        <v>0</v>
      </c>
      <c r="T25" s="37">
        <f t="shared" si="1"/>
        <v>0</v>
      </c>
    </row>
    <row r="26" spans="1:20" ht="15.5" x14ac:dyDescent="0.35">
      <c r="A26" s="23">
        <v>21</v>
      </c>
      <c r="B26" s="24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37">
        <f t="shared" si="0"/>
        <v>0</v>
      </c>
      <c r="T26" s="37">
        <f t="shared" si="1"/>
        <v>0</v>
      </c>
    </row>
    <row r="27" spans="1:20" ht="15.5" x14ac:dyDescent="0.35">
      <c r="A27" s="23">
        <v>22</v>
      </c>
      <c r="B27" s="24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37">
        <f t="shared" si="0"/>
        <v>0</v>
      </c>
      <c r="T27" s="37">
        <f t="shared" si="1"/>
        <v>0</v>
      </c>
    </row>
    <row r="28" spans="1:20" ht="15.5" x14ac:dyDescent="0.35">
      <c r="A28" s="23">
        <v>23</v>
      </c>
      <c r="B28" s="24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37">
        <f t="shared" si="0"/>
        <v>0</v>
      </c>
      <c r="T28" s="37">
        <f t="shared" si="1"/>
        <v>0</v>
      </c>
    </row>
    <row r="29" spans="1:20" ht="15.5" x14ac:dyDescent="0.35">
      <c r="A29" s="23">
        <v>24</v>
      </c>
      <c r="B29" s="24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37">
        <f t="shared" si="0"/>
        <v>0</v>
      </c>
      <c r="T29" s="37">
        <f t="shared" si="1"/>
        <v>0</v>
      </c>
    </row>
    <row r="30" spans="1:20" ht="41.25" customHeight="1" x14ac:dyDescent="0.35">
      <c r="A30" s="23"/>
      <c r="B30" s="25" t="s">
        <v>20</v>
      </c>
      <c r="C30" s="51">
        <f>(C6+C7+C8+C9+C10+C11+C12+C13+C14+C15+C16+C17+C18+C19+C20+C21+C22+C23+C24+C25+C26+C27+C28+C29)/COUNTA($B$6:$B$29)</f>
        <v>0</v>
      </c>
      <c r="D30" s="51">
        <f t="shared" ref="D30:R30" si="2">(D6+D7+D8+D9+D10+D11+D12+D13+D14+D15+D16+D17+D18+D19+D20+D21+D22+D23+D24+D25+D26+D27+D28+D29)/COUNTA($B$6:$B$29)</f>
        <v>0</v>
      </c>
      <c r="E30" s="51">
        <f t="shared" si="2"/>
        <v>0</v>
      </c>
      <c r="F30" s="51">
        <f t="shared" si="2"/>
        <v>0</v>
      </c>
      <c r="G30" s="51">
        <f t="shared" si="2"/>
        <v>0</v>
      </c>
      <c r="H30" s="51">
        <f t="shared" si="2"/>
        <v>0</v>
      </c>
      <c r="I30" s="51">
        <f t="shared" si="2"/>
        <v>0</v>
      </c>
      <c r="J30" s="51">
        <f t="shared" si="2"/>
        <v>0</v>
      </c>
      <c r="K30" s="51">
        <f t="shared" si="2"/>
        <v>0</v>
      </c>
      <c r="L30" s="51">
        <f t="shared" si="2"/>
        <v>0</v>
      </c>
      <c r="M30" s="51">
        <f t="shared" si="2"/>
        <v>0</v>
      </c>
      <c r="N30" s="51">
        <f t="shared" si="2"/>
        <v>0</v>
      </c>
      <c r="O30" s="51">
        <f t="shared" si="2"/>
        <v>0</v>
      </c>
      <c r="P30" s="51">
        <f t="shared" si="2"/>
        <v>0</v>
      </c>
      <c r="Q30" s="51">
        <f t="shared" si="2"/>
        <v>0</v>
      </c>
      <c r="R30" s="51">
        <f t="shared" si="2"/>
        <v>0</v>
      </c>
      <c r="S30" s="52">
        <f t="shared" si="0"/>
        <v>0</v>
      </c>
      <c r="T30" s="52">
        <f t="shared" si="1"/>
        <v>0</v>
      </c>
    </row>
    <row r="34" spans="2:6" ht="15" x14ac:dyDescent="0.35">
      <c r="B34" s="27" t="s">
        <v>21</v>
      </c>
      <c r="C34" s="28"/>
      <c r="D34" s="28"/>
      <c r="E34" s="28"/>
      <c r="F34" s="28"/>
    </row>
    <row r="35" spans="2:6" ht="30" x14ac:dyDescent="0.35">
      <c r="B35" s="29"/>
      <c r="C35" s="30" t="s">
        <v>22</v>
      </c>
      <c r="D35" s="30" t="s">
        <v>23</v>
      </c>
      <c r="E35" s="30" t="s">
        <v>24</v>
      </c>
      <c r="F35" s="30" t="s">
        <v>25</v>
      </c>
    </row>
    <row r="36" spans="2:6" ht="15.5" x14ac:dyDescent="0.35">
      <c r="B36" s="31" t="s">
        <v>26</v>
      </c>
      <c r="C36" s="32">
        <f>COUNTA(B6:B29)</f>
        <v>3</v>
      </c>
      <c r="D36" s="32">
        <f>COUNTIF(S6:S29,"&gt;=3,8")</f>
        <v>0</v>
      </c>
      <c r="E36" s="32">
        <f>COUNTIFS(S6:S29,"&lt;3,7",S6:S29,"&gt;=2,3")</f>
        <v>0</v>
      </c>
      <c r="F36" s="32">
        <f>COUNTIFS(S6:S29,"&lt;2,2",S6:S29,"&gt;0")</f>
        <v>0</v>
      </c>
    </row>
    <row r="37" spans="2:6" ht="15.5" x14ac:dyDescent="0.35">
      <c r="B37" s="31" t="s">
        <v>27</v>
      </c>
      <c r="C37" s="32">
        <v>100</v>
      </c>
      <c r="D37" s="32">
        <f>D36*C37/C36</f>
        <v>0</v>
      </c>
      <c r="E37" s="33">
        <f>E36*C37/C36</f>
        <v>0</v>
      </c>
      <c r="F37" s="33">
        <f>F36*C37/C36</f>
        <v>0</v>
      </c>
    </row>
    <row r="38" spans="2:6" ht="15.5" x14ac:dyDescent="0.35">
      <c r="B38" s="34"/>
      <c r="C38" s="28"/>
      <c r="D38" s="28"/>
      <c r="E38" s="28"/>
      <c r="F38" s="28"/>
    </row>
    <row r="39" spans="2:6" ht="15.5" x14ac:dyDescent="0.35">
      <c r="B39" s="34"/>
      <c r="C39" s="28"/>
      <c r="D39" s="28"/>
      <c r="E39" s="28"/>
      <c r="F39" s="28"/>
    </row>
    <row r="40" spans="2:6" ht="15" x14ac:dyDescent="0.35">
      <c r="B40" s="27" t="s">
        <v>28</v>
      </c>
      <c r="C40" s="28"/>
      <c r="D40" s="28"/>
      <c r="E40" s="28"/>
      <c r="F40" s="28"/>
    </row>
    <row r="41" spans="2:6" ht="30" x14ac:dyDescent="0.35">
      <c r="B41" s="29"/>
      <c r="C41" s="35" t="s">
        <v>22</v>
      </c>
      <c r="D41" s="30" t="s">
        <v>23</v>
      </c>
      <c r="E41" s="30" t="s">
        <v>24</v>
      </c>
      <c r="F41" s="30" t="s">
        <v>25</v>
      </c>
    </row>
    <row r="42" spans="2:6" ht="15.5" x14ac:dyDescent="0.35">
      <c r="B42" s="31" t="s">
        <v>26</v>
      </c>
      <c r="C42" s="32">
        <f>COUNTA(B6:B29)</f>
        <v>3</v>
      </c>
      <c r="D42" s="32">
        <f>COUNTIF(T6:T29,"&gt;=3,8")</f>
        <v>0</v>
      </c>
      <c r="E42" s="32">
        <f>COUNTIFS(T6:T29,"&lt;3,7",T6:T29,"&gt;=2,3")</f>
        <v>0</v>
      </c>
      <c r="F42" s="32">
        <f>COUNTIFS(T6:T29,"&lt;2,2",T6:T29,"&gt;0")</f>
        <v>0</v>
      </c>
    </row>
    <row r="43" spans="2:6" ht="15.5" x14ac:dyDescent="0.35">
      <c r="B43" s="31" t="s">
        <v>27</v>
      </c>
      <c r="C43" s="32">
        <v>100</v>
      </c>
      <c r="D43" s="33">
        <f>D42*C43/C42</f>
        <v>0</v>
      </c>
      <c r="E43" s="33">
        <f>E42*C43/C42</f>
        <v>0</v>
      </c>
      <c r="F43" s="33">
        <f>F42*C43/C42</f>
        <v>0</v>
      </c>
    </row>
  </sheetData>
  <sheetProtection algorithmName="SHA-512" hashValue="Rb5dLN5IvvRvBBa6DpCDof+iRONCZuAI8lnLCVDAHiDSK1pW0ZxlgfSHXyyzL1M1vV4zzeUjQpwDVQBcPYoc1A==" saltValue="ZZwFdw1v4X+b5iOdDe8kag==" spinCount="100000" sheet="1" objects="1" formatCells="0" formatColumns="0" formatRows="0" insertColumns="0" insertRows="0" insertHyperlinks="0" deleteColumns="0" deleteRows="0" sort="0" autoFilter="0" pivotTables="0"/>
  <mergeCells count="12">
    <mergeCell ref="Q3:R4"/>
    <mergeCell ref="S3:T4"/>
    <mergeCell ref="A3:A5"/>
    <mergeCell ref="B3:B5"/>
    <mergeCell ref="C3:D4"/>
    <mergeCell ref="E3:F4"/>
    <mergeCell ref="O3:P4"/>
    <mergeCell ref="G3:N3"/>
    <mergeCell ref="G4:H4"/>
    <mergeCell ref="I4:J4"/>
    <mergeCell ref="K4:L4"/>
    <mergeCell ref="M4:N4"/>
  </mergeCells>
  <hyperlinks>
    <hyperlink ref="Q1" location="ОГЛАВЛЕНИЕ!A1" display="ОГЛАВЛЕНИЕ" xr:uid="{A02F2FA3-826E-4E10-A480-9BDEB49A8717}"/>
  </hyperlinks>
  <pageMargins left="0.7" right="0.7" top="0.75" bottom="0.75" header="0.3" footer="0.3"/>
  <pageSetup paperSize="9" scale="51" orientation="portrait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5">
    <tabColor rgb="FFFFC000"/>
    <pageSetUpPr fitToPage="1"/>
  </sheetPr>
  <dimension ref="A1:G57"/>
  <sheetViews>
    <sheetView view="pageLayout" topLeftCell="A22" zoomScale="85" zoomScaleNormal="100" zoomScalePageLayoutView="85" workbookViewId="0">
      <selection activeCell="I20" sqref="I20"/>
    </sheetView>
  </sheetViews>
  <sheetFormatPr defaultColWidth="9.1796875" defaultRowHeight="14.5" x14ac:dyDescent="0.35"/>
  <cols>
    <col min="1" max="1" width="9" style="1" customWidth="1"/>
    <col min="2" max="2" width="14.81640625" style="1" customWidth="1"/>
    <col min="3" max="3" width="28" style="1" customWidth="1"/>
    <col min="4" max="5" width="21.54296875" style="1" customWidth="1"/>
    <col min="6" max="6" width="30.54296875" style="1" customWidth="1"/>
    <col min="7" max="7" width="17.453125" style="1" customWidth="1"/>
    <col min="8" max="16384" width="9.1796875" style="1"/>
  </cols>
  <sheetData>
    <row r="1" spans="2:7" ht="50.25" customHeight="1" x14ac:dyDescent="0.35">
      <c r="B1" s="2"/>
      <c r="C1" s="241" t="s">
        <v>45</v>
      </c>
      <c r="D1" s="241"/>
      <c r="E1" s="241"/>
      <c r="F1" s="241"/>
      <c r="G1" s="2"/>
    </row>
    <row r="2" spans="2:7" ht="20.25" customHeight="1" x14ac:dyDescent="0.35">
      <c r="B2" s="3"/>
      <c r="C2" s="3"/>
      <c r="D2" s="3"/>
      <c r="E2" s="3"/>
      <c r="F2" s="3"/>
      <c r="G2" s="155"/>
    </row>
    <row r="3" spans="2:7" ht="62" x14ac:dyDescent="0.35">
      <c r="B3" s="156" t="s">
        <v>390</v>
      </c>
      <c r="C3" s="4" t="s">
        <v>46</v>
      </c>
      <c r="D3" s="4" t="s">
        <v>47</v>
      </c>
      <c r="E3" s="4" t="s">
        <v>48</v>
      </c>
      <c r="F3" s="54" t="s">
        <v>49</v>
      </c>
      <c r="G3" s="5"/>
    </row>
    <row r="4" spans="2:7" ht="15" customHeight="1" x14ac:dyDescent="0.35">
      <c r="B4" s="7"/>
      <c r="C4" s="8">
        <v>1</v>
      </c>
      <c r="D4" s="8">
        <v>2</v>
      </c>
      <c r="E4" s="8">
        <v>3</v>
      </c>
      <c r="F4" s="55">
        <v>4</v>
      </c>
      <c r="G4" s="10"/>
    </row>
    <row r="5" spans="2:7" ht="18" x14ac:dyDescent="0.4">
      <c r="B5" s="11" t="s">
        <v>50</v>
      </c>
      <c r="C5" s="53">
        <f>'СК-1'!U32</f>
        <v>0</v>
      </c>
      <c r="D5" s="53">
        <f>'СК-2'!M31</f>
        <v>0</v>
      </c>
      <c r="E5" s="53">
        <f>'СК-3'!S30</f>
        <v>0</v>
      </c>
      <c r="F5" s="56">
        <f>(C5+D5+E5)/3</f>
        <v>0</v>
      </c>
      <c r="G5" s="13"/>
    </row>
    <row r="6" spans="2:7" ht="18" x14ac:dyDescent="0.4">
      <c r="B6" s="11" t="s">
        <v>51</v>
      </c>
      <c r="C6" s="53">
        <f>'СК-1'!V32</f>
        <v>0</v>
      </c>
      <c r="D6" s="53">
        <f>'СК-2'!N31</f>
        <v>0</v>
      </c>
      <c r="E6" s="53">
        <f>'СК-3'!T30</f>
        <v>0</v>
      </c>
      <c r="F6" s="56">
        <f>(C6+D6+E6)/3</f>
        <v>0</v>
      </c>
      <c r="G6" s="13"/>
    </row>
    <row r="27" spans="1:7" ht="15.5" x14ac:dyDescent="0.35">
      <c r="B27" s="14"/>
    </row>
    <row r="28" spans="1:7" ht="15.5" x14ac:dyDescent="0.35">
      <c r="B28" s="14"/>
    </row>
    <row r="29" spans="1:7" ht="15.5" x14ac:dyDescent="0.35">
      <c r="A29" s="14" t="s">
        <v>52</v>
      </c>
      <c r="B29" s="14"/>
    </row>
    <row r="30" spans="1:7" ht="15.5" x14ac:dyDescent="0.35">
      <c r="A30" s="15" t="s">
        <v>53</v>
      </c>
      <c r="B30" s="15"/>
      <c r="C30" s="60"/>
      <c r="D30" s="17"/>
      <c r="E30" s="242"/>
      <c r="F30" s="242"/>
      <c r="G30" s="242"/>
    </row>
    <row r="31" spans="1:7" x14ac:dyDescent="0.35">
      <c r="A31" s="58"/>
      <c r="B31" s="58"/>
      <c r="C31" s="58"/>
      <c r="D31" s="17"/>
      <c r="E31" s="243"/>
      <c r="F31" s="243"/>
      <c r="G31" s="243"/>
    </row>
    <row r="32" spans="1:7" x14ac:dyDescent="0.35">
      <c r="A32" s="59"/>
      <c r="B32" s="59"/>
      <c r="C32" s="59"/>
      <c r="D32" s="18"/>
      <c r="E32" s="243"/>
      <c r="F32" s="243"/>
      <c r="G32" s="243"/>
    </row>
    <row r="33" spans="1:7" x14ac:dyDescent="0.35">
      <c r="A33" s="59"/>
      <c r="B33" s="59"/>
      <c r="C33" s="59"/>
      <c r="D33" s="18"/>
      <c r="E33" s="243"/>
      <c r="F33" s="243"/>
      <c r="G33" s="243"/>
    </row>
    <row r="34" spans="1:7" x14ac:dyDescent="0.35">
      <c r="A34" s="59"/>
      <c r="B34" s="59"/>
      <c r="C34" s="59"/>
      <c r="D34" s="18"/>
      <c r="E34" s="243"/>
      <c r="F34" s="243"/>
      <c r="G34" s="243"/>
    </row>
    <row r="35" spans="1:7" x14ac:dyDescent="0.35">
      <c r="A35" s="59"/>
      <c r="B35" s="59"/>
      <c r="C35" s="59"/>
      <c r="D35" s="18"/>
      <c r="E35" s="243"/>
      <c r="F35" s="243"/>
      <c r="G35" s="243"/>
    </row>
    <row r="36" spans="1:7" x14ac:dyDescent="0.35">
      <c r="A36" s="59"/>
      <c r="B36" s="59"/>
      <c r="C36" s="59"/>
      <c r="D36" s="18"/>
      <c r="E36" s="243"/>
      <c r="F36" s="243"/>
      <c r="G36" s="243"/>
    </row>
    <row r="37" spans="1:7" x14ac:dyDescent="0.35">
      <c r="A37" s="59"/>
      <c r="B37" s="59"/>
      <c r="C37" s="59"/>
      <c r="D37" s="18"/>
      <c r="E37" s="243"/>
      <c r="F37" s="243"/>
      <c r="G37" s="243"/>
    </row>
    <row r="38" spans="1:7" x14ac:dyDescent="0.35">
      <c r="A38" s="59"/>
      <c r="B38" s="59"/>
      <c r="C38" s="59"/>
      <c r="D38" s="18"/>
      <c r="E38" s="243"/>
      <c r="F38" s="243"/>
      <c r="G38" s="243"/>
    </row>
    <row r="39" spans="1:7" x14ac:dyDescent="0.35">
      <c r="A39" s="59"/>
      <c r="B39" s="59"/>
      <c r="C39" s="59"/>
      <c r="D39" s="18"/>
      <c r="E39" s="243"/>
      <c r="F39" s="243"/>
      <c r="G39" s="243"/>
    </row>
    <row r="40" spans="1:7" x14ac:dyDescent="0.35">
      <c r="A40" s="59"/>
      <c r="B40" s="59"/>
      <c r="C40" s="59"/>
      <c r="D40" s="18"/>
      <c r="E40" s="243"/>
      <c r="F40" s="243"/>
      <c r="G40" s="243"/>
    </row>
    <row r="41" spans="1:7" x14ac:dyDescent="0.35">
      <c r="A41" s="59"/>
      <c r="B41" s="59"/>
      <c r="C41" s="59"/>
      <c r="D41" s="18"/>
      <c r="E41" s="243"/>
      <c r="F41" s="243"/>
      <c r="G41" s="243"/>
    </row>
    <row r="42" spans="1:7" x14ac:dyDescent="0.35">
      <c r="A42" s="59"/>
      <c r="B42" s="59"/>
      <c r="C42" s="59"/>
      <c r="D42" s="18"/>
      <c r="E42" s="243"/>
      <c r="F42" s="243"/>
      <c r="G42" s="243"/>
    </row>
    <row r="44" spans="1:7" ht="15.5" x14ac:dyDescent="0.35">
      <c r="A44" s="15" t="s">
        <v>54</v>
      </c>
      <c r="B44" s="15"/>
      <c r="C44" s="60"/>
      <c r="D44" s="17"/>
      <c r="E44" s="242"/>
      <c r="F44" s="242"/>
      <c r="G44" s="242"/>
    </row>
    <row r="45" spans="1:7" x14ac:dyDescent="0.35">
      <c r="A45" s="58"/>
      <c r="B45" s="58"/>
      <c r="C45" s="58"/>
      <c r="D45" s="17"/>
      <c r="E45" s="243"/>
      <c r="F45" s="243"/>
      <c r="G45" s="243"/>
    </row>
    <row r="46" spans="1:7" x14ac:dyDescent="0.35">
      <c r="A46" s="59"/>
      <c r="B46" s="59"/>
      <c r="C46" s="59"/>
      <c r="D46" s="18"/>
      <c r="E46" s="243"/>
      <c r="F46" s="243"/>
      <c r="G46" s="243"/>
    </row>
    <row r="47" spans="1:7" x14ac:dyDescent="0.35">
      <c r="A47" s="59"/>
      <c r="B47" s="59"/>
      <c r="C47" s="59"/>
      <c r="D47" s="18"/>
      <c r="E47" s="243"/>
      <c r="F47" s="243"/>
      <c r="G47" s="243"/>
    </row>
    <row r="48" spans="1:7" x14ac:dyDescent="0.35">
      <c r="A48" s="59"/>
      <c r="B48" s="59"/>
      <c r="C48" s="59"/>
      <c r="D48" s="18"/>
      <c r="E48" s="243"/>
      <c r="F48" s="243"/>
      <c r="G48" s="243"/>
    </row>
    <row r="49" spans="1:7" x14ac:dyDescent="0.35">
      <c r="A49" s="59"/>
      <c r="B49" s="59"/>
      <c r="C49" s="59"/>
      <c r="D49" s="18"/>
      <c r="E49" s="243"/>
      <c r="F49" s="243"/>
      <c r="G49" s="243"/>
    </row>
    <row r="50" spans="1:7" x14ac:dyDescent="0.35">
      <c r="A50" s="59"/>
      <c r="B50" s="59"/>
      <c r="C50" s="59"/>
      <c r="D50" s="18"/>
      <c r="E50" s="243"/>
      <c r="F50" s="243"/>
      <c r="G50" s="243"/>
    </row>
    <row r="51" spans="1:7" x14ac:dyDescent="0.35">
      <c r="A51" s="59"/>
      <c r="B51" s="59"/>
      <c r="C51" s="59"/>
      <c r="D51" s="18"/>
      <c r="E51" s="243"/>
      <c r="F51" s="243"/>
      <c r="G51" s="243"/>
    </row>
    <row r="52" spans="1:7" x14ac:dyDescent="0.35">
      <c r="A52" s="59"/>
      <c r="B52" s="59"/>
      <c r="C52" s="59"/>
      <c r="D52" s="18"/>
      <c r="E52" s="243"/>
      <c r="F52" s="243"/>
      <c r="G52" s="243"/>
    </row>
    <row r="53" spans="1:7" x14ac:dyDescent="0.35">
      <c r="A53" s="59"/>
      <c r="B53" s="59"/>
      <c r="C53" s="59"/>
      <c r="D53" s="18"/>
      <c r="E53" s="243"/>
      <c r="F53" s="243"/>
      <c r="G53" s="243"/>
    </row>
    <row r="54" spans="1:7" x14ac:dyDescent="0.35">
      <c r="A54" s="59"/>
      <c r="B54" s="59"/>
      <c r="C54" s="59"/>
      <c r="D54" s="18"/>
      <c r="E54" s="243"/>
      <c r="F54" s="243"/>
      <c r="G54" s="243"/>
    </row>
    <row r="55" spans="1:7" x14ac:dyDescent="0.35">
      <c r="A55" s="59"/>
      <c r="B55" s="59"/>
      <c r="C55" s="59"/>
      <c r="D55" s="18"/>
      <c r="E55" s="243"/>
      <c r="F55" s="243"/>
      <c r="G55" s="243"/>
    </row>
    <row r="56" spans="1:7" x14ac:dyDescent="0.35">
      <c r="A56" s="59"/>
      <c r="B56" s="59"/>
      <c r="C56" s="59"/>
      <c r="D56" s="18"/>
      <c r="E56" s="243"/>
      <c r="F56" s="243"/>
      <c r="G56" s="243"/>
    </row>
    <row r="57" spans="1:7" x14ac:dyDescent="0.35">
      <c r="A57" s="59"/>
      <c r="B57" s="59"/>
      <c r="C57" s="59"/>
      <c r="D57" s="18"/>
      <c r="E57" s="243"/>
      <c r="F57" s="243"/>
      <c r="G57" s="243"/>
    </row>
  </sheetData>
  <sheetProtection algorithmName="SHA-512" hashValue="TMubD5wInFFyHisvIdmov9dE+vlmyqt5J8sVeUG3pRWIe1inmk/HdPfydkdvvcemO72nvNEswc1D53iTSiEy1w==" saltValue="C+fj9MCkLRHmZ3S4EGMrjw==" spinCount="100000" sheet="1" formatCells="0" formatColumns="0" formatRows="0" insertColumns="0" insertRows="0" insertHyperlinks="0" deleteColumns="0" deleteRows="0" sort="0" autoFilter="0" pivotTables="0"/>
  <mergeCells count="28">
    <mergeCell ref="E53:G53"/>
    <mergeCell ref="E54:G54"/>
    <mergeCell ref="E55:G55"/>
    <mergeCell ref="E56:G56"/>
    <mergeCell ref="E57:G57"/>
    <mergeCell ref="E48:G48"/>
    <mergeCell ref="E49:G49"/>
    <mergeCell ref="E50:G50"/>
    <mergeCell ref="E51:G51"/>
    <mergeCell ref="E52:G52"/>
    <mergeCell ref="E45:G45"/>
    <mergeCell ref="E46:G46"/>
    <mergeCell ref="E47:G47"/>
    <mergeCell ref="E38:G38"/>
    <mergeCell ref="E39:G39"/>
    <mergeCell ref="E40:G40"/>
    <mergeCell ref="E41:G41"/>
    <mergeCell ref="E42:G42"/>
    <mergeCell ref="E34:G34"/>
    <mergeCell ref="E35:G35"/>
    <mergeCell ref="E36:G36"/>
    <mergeCell ref="E37:G37"/>
    <mergeCell ref="E44:G44"/>
    <mergeCell ref="C1:F1"/>
    <mergeCell ref="E30:G30"/>
    <mergeCell ref="E31:G31"/>
    <mergeCell ref="E32:G32"/>
    <mergeCell ref="E33:G33"/>
  </mergeCells>
  <hyperlinks>
    <hyperlink ref="B3" location="ОГЛАВЛЕНИЕ!A1" display="ОГЛАВЛЕНИЕ!A1" xr:uid="{1B633FC8-BB77-4E27-B141-07E7D554A403}"/>
  </hyperlinks>
  <pageMargins left="0.7" right="0.7" top="0.75" bottom="0.75" header="0.3" footer="0.3"/>
  <pageSetup paperSize="9" scale="61" orientation="portrait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69E79-6944-497C-8BBD-CED43D006A4C}">
  <sheetPr codeName="Лист7">
    <tabColor rgb="FF92D050"/>
    <pageSetUpPr fitToPage="1"/>
  </sheetPr>
  <dimension ref="B1:AG47"/>
  <sheetViews>
    <sheetView view="pageLayout" zoomScale="70" zoomScaleNormal="100" zoomScalePageLayoutView="70" workbookViewId="0">
      <selection activeCell="D8" sqref="D8:AE31"/>
    </sheetView>
  </sheetViews>
  <sheetFormatPr defaultColWidth="9.1796875" defaultRowHeight="14.5" x14ac:dyDescent="0.35"/>
  <cols>
    <col min="1" max="2" width="9.1796875" style="1"/>
    <col min="3" max="3" width="26.453125" style="1" customWidth="1"/>
    <col min="4" max="16384" width="9.1796875" style="1"/>
  </cols>
  <sheetData>
    <row r="1" spans="2:33" ht="17.5" x14ac:dyDescent="0.35">
      <c r="B1" s="246" t="s">
        <v>65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</row>
    <row r="2" spans="2:33" ht="17.5" x14ac:dyDescent="0.35"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153" t="s">
        <v>390</v>
      </c>
      <c r="AE2" s="152"/>
      <c r="AF2" s="61"/>
      <c r="AG2" s="61"/>
    </row>
    <row r="3" spans="2:33" ht="17.5" x14ac:dyDescent="0.35">
      <c r="B3" s="19" t="s">
        <v>66</v>
      </c>
    </row>
    <row r="4" spans="2:33" ht="18.5" thickBot="1" x14ac:dyDescent="0.4">
      <c r="B4" s="62"/>
    </row>
    <row r="5" spans="2:33" x14ac:dyDescent="0.35">
      <c r="B5" s="202" t="s">
        <v>2</v>
      </c>
      <c r="C5" s="202" t="s">
        <v>3</v>
      </c>
      <c r="D5" s="205" t="s">
        <v>67</v>
      </c>
      <c r="E5" s="209"/>
      <c r="F5" s="205" t="s">
        <v>68</v>
      </c>
      <c r="G5" s="209"/>
      <c r="H5" s="205" t="s">
        <v>69</v>
      </c>
      <c r="I5" s="209"/>
      <c r="J5" s="244" t="s">
        <v>70</v>
      </c>
      <c r="K5" s="244"/>
      <c r="L5" s="244" t="s">
        <v>71</v>
      </c>
      <c r="M5" s="244"/>
      <c r="N5" s="244" t="s">
        <v>72</v>
      </c>
      <c r="O5" s="244"/>
      <c r="P5" s="244" t="s">
        <v>73</v>
      </c>
      <c r="Q5" s="244"/>
      <c r="R5" s="244" t="s">
        <v>74</v>
      </c>
      <c r="S5" s="244"/>
      <c r="T5" s="244" t="s">
        <v>75</v>
      </c>
      <c r="U5" s="244"/>
      <c r="V5" s="205" t="s">
        <v>76</v>
      </c>
      <c r="W5" s="209"/>
      <c r="X5" s="205" t="s">
        <v>77</v>
      </c>
      <c r="Y5" s="209"/>
      <c r="Z5" s="205" t="s">
        <v>78</v>
      </c>
      <c r="AA5" s="209"/>
      <c r="AB5" s="205" t="s">
        <v>79</v>
      </c>
      <c r="AC5" s="209"/>
      <c r="AD5" s="206" t="s">
        <v>80</v>
      </c>
      <c r="AE5" s="206"/>
      <c r="AF5" s="229" t="s">
        <v>10</v>
      </c>
      <c r="AG5" s="230"/>
    </row>
    <row r="6" spans="2:33" ht="99" customHeight="1" thickBot="1" x14ac:dyDescent="0.4">
      <c r="B6" s="203"/>
      <c r="C6" s="203"/>
      <c r="D6" s="207"/>
      <c r="E6" s="210"/>
      <c r="F6" s="207"/>
      <c r="G6" s="210"/>
      <c r="H6" s="207"/>
      <c r="I6" s="210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07"/>
      <c r="W6" s="210"/>
      <c r="X6" s="207"/>
      <c r="Y6" s="210"/>
      <c r="Z6" s="207"/>
      <c r="AA6" s="210"/>
      <c r="AB6" s="207"/>
      <c r="AC6" s="210"/>
      <c r="AD6" s="208"/>
      <c r="AE6" s="208"/>
      <c r="AF6" s="231"/>
      <c r="AG6" s="232"/>
    </row>
    <row r="7" spans="2:33" ht="16" thickBot="1" x14ac:dyDescent="0.4">
      <c r="B7" s="204"/>
      <c r="C7" s="204"/>
      <c r="D7" s="22" t="s">
        <v>15</v>
      </c>
      <c r="E7" s="22" t="s">
        <v>16</v>
      </c>
      <c r="F7" s="22" t="s">
        <v>15</v>
      </c>
      <c r="G7" s="22" t="s">
        <v>16</v>
      </c>
      <c r="H7" s="22" t="s">
        <v>15</v>
      </c>
      <c r="I7" s="22" t="s">
        <v>16</v>
      </c>
      <c r="J7" s="22" t="s">
        <v>15</v>
      </c>
      <c r="K7" s="22" t="s">
        <v>16</v>
      </c>
      <c r="L7" s="22" t="s">
        <v>15</v>
      </c>
      <c r="M7" s="22" t="s">
        <v>16</v>
      </c>
      <c r="N7" s="22" t="s">
        <v>15</v>
      </c>
      <c r="O7" s="22" t="s">
        <v>16</v>
      </c>
      <c r="P7" s="22" t="s">
        <v>15</v>
      </c>
      <c r="Q7" s="22" t="s">
        <v>16</v>
      </c>
      <c r="R7" s="22" t="s">
        <v>15</v>
      </c>
      <c r="S7" s="22" t="s">
        <v>16</v>
      </c>
      <c r="T7" s="22" t="s">
        <v>15</v>
      </c>
      <c r="U7" s="22" t="s">
        <v>16</v>
      </c>
      <c r="V7" s="22" t="s">
        <v>15</v>
      </c>
      <c r="W7" s="22" t="s">
        <v>16</v>
      </c>
      <c r="X7" s="22" t="s">
        <v>15</v>
      </c>
      <c r="Y7" s="22" t="s">
        <v>16</v>
      </c>
      <c r="Z7" s="22" t="s">
        <v>81</v>
      </c>
      <c r="AA7" s="22" t="s">
        <v>16</v>
      </c>
      <c r="AB7" s="22" t="s">
        <v>15</v>
      </c>
      <c r="AC7" s="22" t="s">
        <v>16</v>
      </c>
      <c r="AD7" s="22" t="s">
        <v>15</v>
      </c>
      <c r="AE7" s="22" t="s">
        <v>16</v>
      </c>
      <c r="AF7" s="36" t="s">
        <v>15</v>
      </c>
      <c r="AG7" s="36" t="s">
        <v>16</v>
      </c>
    </row>
    <row r="8" spans="2:33" ht="16" thickBot="1" x14ac:dyDescent="0.4">
      <c r="B8" s="23">
        <v>1</v>
      </c>
      <c r="C8" s="24" t="s">
        <v>17</v>
      </c>
      <c r="D8" s="70">
        <v>2</v>
      </c>
      <c r="E8" s="70">
        <v>3</v>
      </c>
      <c r="F8" s="70">
        <v>3</v>
      </c>
      <c r="G8" s="70">
        <v>4</v>
      </c>
      <c r="H8" s="70">
        <v>2</v>
      </c>
      <c r="I8" s="70">
        <v>3</v>
      </c>
      <c r="J8" s="70">
        <v>2</v>
      </c>
      <c r="K8" s="70">
        <v>3</v>
      </c>
      <c r="L8" s="70">
        <v>4</v>
      </c>
      <c r="M8" s="70">
        <v>5</v>
      </c>
      <c r="N8" s="70">
        <v>3</v>
      </c>
      <c r="O8" s="70">
        <v>4</v>
      </c>
      <c r="P8" s="70">
        <v>3</v>
      </c>
      <c r="Q8" s="70">
        <v>4</v>
      </c>
      <c r="R8" s="70">
        <v>4</v>
      </c>
      <c r="S8" s="70">
        <v>5</v>
      </c>
      <c r="T8" s="70">
        <v>3</v>
      </c>
      <c r="U8" s="70">
        <v>4</v>
      </c>
      <c r="V8" s="70">
        <v>2</v>
      </c>
      <c r="W8" s="70">
        <v>3</v>
      </c>
      <c r="X8" s="70">
        <v>2</v>
      </c>
      <c r="Y8" s="70">
        <v>3</v>
      </c>
      <c r="Z8" s="70">
        <v>4</v>
      </c>
      <c r="AA8" s="70">
        <v>5</v>
      </c>
      <c r="AB8" s="70">
        <v>4</v>
      </c>
      <c r="AC8" s="70">
        <v>5</v>
      </c>
      <c r="AD8" s="70">
        <v>5</v>
      </c>
      <c r="AE8" s="70">
        <v>5</v>
      </c>
      <c r="AF8" s="37">
        <f>(D8+F8+H8+J8+L8+N8+P8+R8+T8+V8+X8+Z8+AB8+AD8)/14</f>
        <v>3.0714285714285716</v>
      </c>
      <c r="AG8" s="37">
        <f>(E8+G8+I8+K8+M8+O8+Q8+S8+U8+W8+Y8+AA8+AC8+AE8)/14</f>
        <v>4</v>
      </c>
    </row>
    <row r="9" spans="2:33" ht="16" thickBot="1" x14ac:dyDescent="0.4">
      <c r="B9" s="23">
        <v>2</v>
      </c>
      <c r="C9" s="24" t="s">
        <v>18</v>
      </c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37">
        <f t="shared" ref="AF9:AG32" si="0">(D9+F9+H9+J9+L9+N9+P9+R9+T9+V9+X9+Z9+AB9+AD9)/14</f>
        <v>0</v>
      </c>
      <c r="AG9" s="37">
        <f t="shared" si="0"/>
        <v>0</v>
      </c>
    </row>
    <row r="10" spans="2:33" ht="21" customHeight="1" thickBot="1" x14ac:dyDescent="0.4">
      <c r="B10" s="23">
        <v>3</v>
      </c>
      <c r="C10" s="24" t="s">
        <v>19</v>
      </c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37">
        <f t="shared" si="0"/>
        <v>0</v>
      </c>
      <c r="AG10" s="37">
        <f t="shared" si="0"/>
        <v>0</v>
      </c>
    </row>
    <row r="11" spans="2:33" ht="16" thickBot="1" x14ac:dyDescent="0.4">
      <c r="B11" s="23">
        <v>4</v>
      </c>
      <c r="C11" s="24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37">
        <f t="shared" si="0"/>
        <v>0</v>
      </c>
      <c r="AG11" s="37">
        <f t="shared" si="0"/>
        <v>0</v>
      </c>
    </row>
    <row r="12" spans="2:33" ht="16" thickBot="1" x14ac:dyDescent="0.4">
      <c r="B12" s="23">
        <v>5</v>
      </c>
      <c r="C12" s="24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37">
        <f t="shared" si="0"/>
        <v>0</v>
      </c>
      <c r="AG12" s="37">
        <f t="shared" si="0"/>
        <v>0</v>
      </c>
    </row>
    <row r="13" spans="2:33" ht="16" thickBot="1" x14ac:dyDescent="0.4">
      <c r="B13" s="23">
        <v>6</v>
      </c>
      <c r="C13" s="24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37">
        <f t="shared" si="0"/>
        <v>0</v>
      </c>
      <c r="AG13" s="37">
        <f t="shared" si="0"/>
        <v>0</v>
      </c>
    </row>
    <row r="14" spans="2:33" ht="16" thickBot="1" x14ac:dyDescent="0.4">
      <c r="B14" s="23">
        <v>7</v>
      </c>
      <c r="C14" s="24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37">
        <f t="shared" si="0"/>
        <v>0</v>
      </c>
      <c r="AG14" s="37">
        <f t="shared" si="0"/>
        <v>0</v>
      </c>
    </row>
    <row r="15" spans="2:33" ht="16" thickBot="1" x14ac:dyDescent="0.4">
      <c r="B15" s="23">
        <v>8</v>
      </c>
      <c r="C15" s="24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37">
        <f t="shared" si="0"/>
        <v>0</v>
      </c>
      <c r="AG15" s="37">
        <f t="shared" si="0"/>
        <v>0</v>
      </c>
    </row>
    <row r="16" spans="2:33" ht="16" thickBot="1" x14ac:dyDescent="0.4">
      <c r="B16" s="23">
        <v>9</v>
      </c>
      <c r="C16" s="24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37">
        <f t="shared" si="0"/>
        <v>0</v>
      </c>
      <c r="AG16" s="37">
        <f t="shared" si="0"/>
        <v>0</v>
      </c>
    </row>
    <row r="17" spans="2:33" ht="16" thickBot="1" x14ac:dyDescent="0.4">
      <c r="B17" s="23">
        <v>10</v>
      </c>
      <c r="C17" s="24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37">
        <f t="shared" si="0"/>
        <v>0</v>
      </c>
      <c r="AG17" s="37">
        <f t="shared" si="0"/>
        <v>0</v>
      </c>
    </row>
    <row r="18" spans="2:33" ht="16" thickBot="1" x14ac:dyDescent="0.4">
      <c r="B18" s="23">
        <v>11</v>
      </c>
      <c r="C18" s="24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37">
        <f t="shared" si="0"/>
        <v>0</v>
      </c>
      <c r="AG18" s="37">
        <f t="shared" si="0"/>
        <v>0</v>
      </c>
    </row>
    <row r="19" spans="2:33" ht="16" thickBot="1" x14ac:dyDescent="0.4">
      <c r="B19" s="23">
        <v>12</v>
      </c>
      <c r="C19" s="24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37">
        <f t="shared" si="0"/>
        <v>0</v>
      </c>
      <c r="AG19" s="37">
        <f t="shared" si="0"/>
        <v>0</v>
      </c>
    </row>
    <row r="20" spans="2:33" ht="16" thickBot="1" x14ac:dyDescent="0.4">
      <c r="B20" s="23">
        <v>13</v>
      </c>
      <c r="C20" s="24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37">
        <f t="shared" si="0"/>
        <v>0</v>
      </c>
      <c r="AG20" s="37">
        <f t="shared" si="0"/>
        <v>0</v>
      </c>
    </row>
    <row r="21" spans="2:33" ht="16" thickBot="1" x14ac:dyDescent="0.4">
      <c r="B21" s="23">
        <v>14</v>
      </c>
      <c r="C21" s="24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37">
        <f t="shared" si="0"/>
        <v>0</v>
      </c>
      <c r="AG21" s="37">
        <f t="shared" si="0"/>
        <v>0</v>
      </c>
    </row>
    <row r="22" spans="2:33" ht="16" thickBot="1" x14ac:dyDescent="0.4">
      <c r="B22" s="23">
        <v>15</v>
      </c>
      <c r="C22" s="24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37">
        <f t="shared" si="0"/>
        <v>0</v>
      </c>
      <c r="AG22" s="37">
        <f t="shared" si="0"/>
        <v>0</v>
      </c>
    </row>
    <row r="23" spans="2:33" ht="16" thickBot="1" x14ac:dyDescent="0.4">
      <c r="B23" s="23">
        <v>16</v>
      </c>
      <c r="C23" s="24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37">
        <f t="shared" si="0"/>
        <v>0</v>
      </c>
      <c r="AG23" s="37">
        <f t="shared" si="0"/>
        <v>0</v>
      </c>
    </row>
    <row r="24" spans="2:33" ht="16" thickBot="1" x14ac:dyDescent="0.4">
      <c r="B24" s="23">
        <v>17</v>
      </c>
      <c r="C24" s="24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37">
        <f t="shared" si="0"/>
        <v>0</v>
      </c>
      <c r="AG24" s="37">
        <f t="shared" si="0"/>
        <v>0</v>
      </c>
    </row>
    <row r="25" spans="2:33" ht="16" thickBot="1" x14ac:dyDescent="0.4">
      <c r="B25" s="23">
        <v>18</v>
      </c>
      <c r="C25" s="24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37">
        <f t="shared" si="0"/>
        <v>0</v>
      </c>
      <c r="AG25" s="37">
        <f t="shared" si="0"/>
        <v>0</v>
      </c>
    </row>
    <row r="26" spans="2:33" ht="16" thickBot="1" x14ac:dyDescent="0.4">
      <c r="B26" s="23">
        <v>19</v>
      </c>
      <c r="C26" s="24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37">
        <f t="shared" si="0"/>
        <v>0</v>
      </c>
      <c r="AG26" s="37">
        <f t="shared" si="0"/>
        <v>0</v>
      </c>
    </row>
    <row r="27" spans="2:33" ht="16" thickBot="1" x14ac:dyDescent="0.4">
      <c r="B27" s="23">
        <v>20</v>
      </c>
      <c r="C27" s="24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37">
        <f t="shared" si="0"/>
        <v>0</v>
      </c>
      <c r="AG27" s="37">
        <f t="shared" si="0"/>
        <v>0</v>
      </c>
    </row>
    <row r="28" spans="2:33" ht="16" thickBot="1" x14ac:dyDescent="0.4">
      <c r="B28" s="23">
        <v>21</v>
      </c>
      <c r="C28" s="24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37">
        <f t="shared" si="0"/>
        <v>0</v>
      </c>
      <c r="AG28" s="37">
        <f t="shared" si="0"/>
        <v>0</v>
      </c>
    </row>
    <row r="29" spans="2:33" ht="16" thickBot="1" x14ac:dyDescent="0.4">
      <c r="B29" s="23">
        <v>22</v>
      </c>
      <c r="C29" s="24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37">
        <f t="shared" si="0"/>
        <v>0</v>
      </c>
      <c r="AG29" s="37">
        <f t="shared" si="0"/>
        <v>0</v>
      </c>
    </row>
    <row r="30" spans="2:33" ht="16" thickBot="1" x14ac:dyDescent="0.4">
      <c r="B30" s="23">
        <v>23</v>
      </c>
      <c r="C30" s="24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37">
        <f t="shared" si="0"/>
        <v>0</v>
      </c>
      <c r="AG30" s="37">
        <f t="shared" si="0"/>
        <v>0</v>
      </c>
    </row>
    <row r="31" spans="2:33" ht="16" thickBot="1" x14ac:dyDescent="0.4">
      <c r="B31" s="23">
        <v>24</v>
      </c>
      <c r="C31" s="24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37">
        <f t="shared" si="0"/>
        <v>0</v>
      </c>
      <c r="AG31" s="37">
        <f t="shared" si="0"/>
        <v>0</v>
      </c>
    </row>
    <row r="32" spans="2:33" ht="16" thickBot="1" x14ac:dyDescent="0.4">
      <c r="B32" s="23"/>
      <c r="C32" s="25" t="s">
        <v>20</v>
      </c>
      <c r="D32" s="26">
        <f>(D8+D9+D10+D11+D12+D13+D14+D15+D16+D17+D18+D19+D20+D21+D22+D23+D24+D25+D26+D27+D28+D29+D30+D31)/COUNTA($C$8:$C$31)</f>
        <v>0.66666666666666663</v>
      </c>
      <c r="E32" s="26">
        <f t="shared" ref="E32:AE32" si="1">(E8+E9+E10+E11+E12+E13+E14+E15+E16+E17+E18+E19+E20+E21+E22+E23+E24+E25+E26+E27+E28+E29+E30+E31)/COUNTA($C$8:$C$31)</f>
        <v>1</v>
      </c>
      <c r="F32" s="26">
        <f t="shared" si="1"/>
        <v>1</v>
      </c>
      <c r="G32" s="26">
        <f t="shared" si="1"/>
        <v>1.3333333333333333</v>
      </c>
      <c r="H32" s="26">
        <f t="shared" si="1"/>
        <v>0.66666666666666663</v>
      </c>
      <c r="I32" s="26">
        <f t="shared" si="1"/>
        <v>1</v>
      </c>
      <c r="J32" s="26">
        <f t="shared" si="1"/>
        <v>0.66666666666666663</v>
      </c>
      <c r="K32" s="26">
        <f t="shared" si="1"/>
        <v>1</v>
      </c>
      <c r="L32" s="26">
        <f t="shared" si="1"/>
        <v>1.3333333333333333</v>
      </c>
      <c r="M32" s="26">
        <f t="shared" si="1"/>
        <v>1.6666666666666667</v>
      </c>
      <c r="N32" s="26">
        <f t="shared" si="1"/>
        <v>1</v>
      </c>
      <c r="O32" s="26">
        <f t="shared" si="1"/>
        <v>1.3333333333333333</v>
      </c>
      <c r="P32" s="26">
        <f t="shared" si="1"/>
        <v>1</v>
      </c>
      <c r="Q32" s="26">
        <f t="shared" si="1"/>
        <v>1.3333333333333333</v>
      </c>
      <c r="R32" s="26">
        <f t="shared" si="1"/>
        <v>1.3333333333333333</v>
      </c>
      <c r="S32" s="26">
        <f t="shared" si="1"/>
        <v>1.6666666666666667</v>
      </c>
      <c r="T32" s="26">
        <f t="shared" si="1"/>
        <v>1</v>
      </c>
      <c r="U32" s="26">
        <f t="shared" si="1"/>
        <v>1.3333333333333333</v>
      </c>
      <c r="V32" s="26">
        <f t="shared" si="1"/>
        <v>0.66666666666666663</v>
      </c>
      <c r="W32" s="26">
        <f t="shared" si="1"/>
        <v>1</v>
      </c>
      <c r="X32" s="26">
        <f t="shared" si="1"/>
        <v>0.66666666666666663</v>
      </c>
      <c r="Y32" s="26">
        <f t="shared" si="1"/>
        <v>1</v>
      </c>
      <c r="Z32" s="26">
        <f t="shared" si="1"/>
        <v>1.3333333333333333</v>
      </c>
      <c r="AA32" s="26">
        <f t="shared" si="1"/>
        <v>1.6666666666666667</v>
      </c>
      <c r="AB32" s="26">
        <f t="shared" si="1"/>
        <v>1.3333333333333333</v>
      </c>
      <c r="AC32" s="26">
        <f t="shared" si="1"/>
        <v>1.6666666666666667</v>
      </c>
      <c r="AD32" s="26">
        <f t="shared" si="1"/>
        <v>1.6666666666666667</v>
      </c>
      <c r="AE32" s="26">
        <f t="shared" si="1"/>
        <v>1.6666666666666667</v>
      </c>
      <c r="AF32" s="52">
        <f t="shared" si="0"/>
        <v>1.0238095238095237</v>
      </c>
      <c r="AG32" s="52">
        <f t="shared" si="0"/>
        <v>1.3333333333333335</v>
      </c>
    </row>
    <row r="34" spans="3:11" x14ac:dyDescent="0.35">
      <c r="C34" s="63" t="s">
        <v>21</v>
      </c>
      <c r="D34" s="28"/>
      <c r="E34" s="28"/>
      <c r="F34" s="28"/>
      <c r="G34" s="28"/>
      <c r="H34" s="28"/>
      <c r="I34" s="28"/>
      <c r="J34" s="28"/>
      <c r="K34" s="28"/>
    </row>
    <row r="35" spans="3:11" ht="30" x14ac:dyDescent="0.35">
      <c r="C35" s="64"/>
      <c r="D35" s="30" t="s">
        <v>22</v>
      </c>
      <c r="E35" s="30" t="s">
        <v>23</v>
      </c>
      <c r="F35" s="30" t="s">
        <v>24</v>
      </c>
      <c r="G35" s="30" t="s">
        <v>25</v>
      </c>
      <c r="H35" s="65"/>
      <c r="I35" s="65"/>
      <c r="J35" s="65"/>
      <c r="K35" s="65"/>
    </row>
    <row r="36" spans="3:11" ht="15.5" x14ac:dyDescent="0.35">
      <c r="C36" s="66" t="s">
        <v>26</v>
      </c>
      <c r="D36" s="32">
        <f>COUNTA(C8:C31)</f>
        <v>3</v>
      </c>
      <c r="E36" s="32">
        <f>COUNTIF(AF8:AF31,"&gt;=3,8")</f>
        <v>0</v>
      </c>
      <c r="F36" s="32">
        <f>COUNTIFS(AF8:AF31,"&lt;3,7",AF8:AF31,"&gt;=2,3")</f>
        <v>1</v>
      </c>
      <c r="G36" s="76">
        <f>COUNTIFS(AF8:AF31,"&lt;2,2",AF8:AF31,"&gt;0")</f>
        <v>0</v>
      </c>
      <c r="H36" s="28"/>
      <c r="I36" s="28"/>
      <c r="J36" s="28"/>
      <c r="K36" s="28"/>
    </row>
    <row r="37" spans="3:11" ht="15.5" x14ac:dyDescent="0.35">
      <c r="C37" s="66" t="s">
        <v>27</v>
      </c>
      <c r="D37" s="32">
        <v>100</v>
      </c>
      <c r="E37" s="32">
        <f>E36*D37/D36</f>
        <v>0</v>
      </c>
      <c r="F37" s="33">
        <f>F36*D37/D36</f>
        <v>33.333333333333336</v>
      </c>
      <c r="G37" s="77">
        <f>G36*D37/D36</f>
        <v>0</v>
      </c>
      <c r="H37" s="28"/>
      <c r="I37" s="28"/>
      <c r="J37" s="72"/>
      <c r="K37" s="72"/>
    </row>
    <row r="38" spans="3:11" ht="15.5" x14ac:dyDescent="0.35">
      <c r="C38" s="28"/>
      <c r="D38" s="34"/>
      <c r="E38" s="34"/>
      <c r="F38" s="34"/>
      <c r="G38" s="34"/>
      <c r="H38" s="28"/>
      <c r="I38" s="28"/>
      <c r="J38" s="28"/>
      <c r="K38" s="28"/>
    </row>
    <row r="39" spans="3:11" ht="15.5" x14ac:dyDescent="0.35">
      <c r="C39" s="63" t="s">
        <v>28</v>
      </c>
      <c r="D39" s="34"/>
      <c r="E39" s="34"/>
      <c r="F39" s="34"/>
      <c r="G39" s="34"/>
      <c r="H39" s="28"/>
      <c r="I39" s="28"/>
      <c r="J39" s="28"/>
      <c r="K39" s="28"/>
    </row>
    <row r="40" spans="3:11" ht="30" x14ac:dyDescent="0.35">
      <c r="C40" s="64"/>
      <c r="D40" s="30" t="s">
        <v>22</v>
      </c>
      <c r="E40" s="30" t="s">
        <v>23</v>
      </c>
      <c r="F40" s="30" t="s">
        <v>24</v>
      </c>
      <c r="G40" s="30" t="s">
        <v>25</v>
      </c>
      <c r="H40" s="68"/>
      <c r="I40" s="69"/>
      <c r="J40" s="69"/>
      <c r="K40" s="69"/>
    </row>
    <row r="41" spans="3:11" ht="15.5" x14ac:dyDescent="0.35">
      <c r="C41" s="66" t="s">
        <v>26</v>
      </c>
      <c r="D41" s="32">
        <f>COUNTA(C8:C31)</f>
        <v>3</v>
      </c>
      <c r="E41" s="32">
        <f>COUNTIF(AG8:AG31,"&gt;=3,8")</f>
        <v>1</v>
      </c>
      <c r="F41" s="32">
        <f>COUNTIFS(AG8:AG31,"&lt;3,7",AG8:AG31,"&gt;=2,3")</f>
        <v>0</v>
      </c>
      <c r="G41" s="76">
        <f>COUNTIFS(AG8:AG31,"&lt;2,2",AG8:AG31,"&gt;0")</f>
        <v>0</v>
      </c>
      <c r="H41" s="73"/>
      <c r="I41" s="28"/>
      <c r="J41" s="28"/>
      <c r="K41" s="28"/>
    </row>
    <row r="42" spans="3:11" ht="15.5" x14ac:dyDescent="0.35">
      <c r="C42" s="66" t="s">
        <v>27</v>
      </c>
      <c r="D42" s="32">
        <v>100</v>
      </c>
      <c r="E42" s="33">
        <f>E41*D42/D41</f>
        <v>33.333333333333336</v>
      </c>
      <c r="F42" s="33">
        <f>F41*D42/D41</f>
        <v>0</v>
      </c>
      <c r="G42" s="77">
        <f>G41*D42/D41</f>
        <v>0</v>
      </c>
      <c r="H42" s="74"/>
      <c r="I42" s="72"/>
      <c r="J42" s="72"/>
      <c r="K42" s="72"/>
    </row>
    <row r="47" spans="3:11" x14ac:dyDescent="0.35">
      <c r="C47" s="75"/>
    </row>
  </sheetData>
  <sheetProtection algorithmName="SHA-512" hashValue="EVtVaXXNHkVQzBPXsUL9lXzh6ddBYEqBdIcqIQWuxuHyuTqJ2o4A9FWJ/hI38OsFX6Z8a8EJLIeCuIv68oRcEQ==" saltValue="MVKlmf4CepCZhGMVTzA2uw==" spinCount="100000" sheet="1" objects="1" formatCells="0" formatColumns="0" formatRows="0" insertColumns="0" insertRows="0" insertHyperlinks="0" deleteColumns="0" deleteRows="0" sort="0" autoFilter="0" pivotTables="0"/>
  <mergeCells count="18">
    <mergeCell ref="B1:AG1"/>
    <mergeCell ref="B5:B7"/>
    <mergeCell ref="C5:C7"/>
    <mergeCell ref="D5:E6"/>
    <mergeCell ref="F5:G6"/>
    <mergeCell ref="H5:I6"/>
    <mergeCell ref="J5:K6"/>
    <mergeCell ref="L5:M6"/>
    <mergeCell ref="N5:O6"/>
    <mergeCell ref="P5:Q6"/>
    <mergeCell ref="AD5:AE6"/>
    <mergeCell ref="AF5:AG6"/>
    <mergeCell ref="R5:S6"/>
    <mergeCell ref="T5:U6"/>
    <mergeCell ref="V5:W6"/>
    <mergeCell ref="X5:Y6"/>
    <mergeCell ref="Z5:AA6"/>
    <mergeCell ref="AB5:AC6"/>
  </mergeCells>
  <hyperlinks>
    <hyperlink ref="AD2" location="ОГЛАВЛЕНИЕ!A1" display="ОГЛАВЛЕНИЕ" xr:uid="{7640877D-3AAD-4102-839C-6F007EF712F8}"/>
  </hyperlinks>
  <pageMargins left="0.7" right="0.7" top="0.75" bottom="0.75" header="0.3" footer="0.3"/>
  <pageSetup paperSize="9" scale="41" orientation="landscape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C3B26-C2CE-479E-9508-A4BA1BC9136F}">
  <sheetPr codeName="Лист8">
    <tabColor rgb="FF92D050"/>
    <pageSetUpPr fitToPage="1"/>
  </sheetPr>
  <dimension ref="A1:AN42"/>
  <sheetViews>
    <sheetView view="pageLayout" zoomScale="40" zoomScaleNormal="25" zoomScalePageLayoutView="40" workbookViewId="0">
      <selection activeCell="C6" sqref="C6:AL29"/>
    </sheetView>
  </sheetViews>
  <sheetFormatPr defaultColWidth="9.1796875" defaultRowHeight="14.5" x14ac:dyDescent="0.35"/>
  <cols>
    <col min="1" max="1" width="9.1796875" style="1"/>
    <col min="2" max="2" width="27" style="1" customWidth="1"/>
    <col min="3" max="16384" width="9.1796875" style="1"/>
  </cols>
  <sheetData>
    <row r="1" spans="1:40" ht="17.5" x14ac:dyDescent="0.35">
      <c r="A1" s="78" t="s">
        <v>82</v>
      </c>
      <c r="AI1" s="153" t="s">
        <v>390</v>
      </c>
      <c r="AJ1" s="152"/>
    </row>
    <row r="2" spans="1:40" ht="15" thickBot="1" x14ac:dyDescent="0.4"/>
    <row r="3" spans="1:40" ht="16" thickBot="1" x14ac:dyDescent="0.4">
      <c r="A3" s="202" t="s">
        <v>2</v>
      </c>
      <c r="B3" s="202" t="s">
        <v>3</v>
      </c>
      <c r="C3" s="247" t="s">
        <v>83</v>
      </c>
      <c r="D3" s="198"/>
      <c r="E3" s="198"/>
      <c r="F3" s="198"/>
      <c r="G3" s="248" t="s">
        <v>84</v>
      </c>
      <c r="H3" s="249"/>
      <c r="I3" s="249"/>
      <c r="J3" s="250"/>
      <c r="K3" s="205" t="s">
        <v>85</v>
      </c>
      <c r="L3" s="206"/>
      <c r="M3" s="205" t="s">
        <v>86</v>
      </c>
      <c r="N3" s="209"/>
      <c r="O3" s="205" t="s">
        <v>87</v>
      </c>
      <c r="P3" s="206"/>
      <c r="Q3" s="205" t="s">
        <v>88</v>
      </c>
      <c r="R3" s="209"/>
      <c r="S3" s="251" t="s">
        <v>89</v>
      </c>
      <c r="T3" s="234"/>
      <c r="U3" s="205" t="s">
        <v>90</v>
      </c>
      <c r="V3" s="206"/>
      <c r="W3" s="233" t="s">
        <v>91</v>
      </c>
      <c r="X3" s="234"/>
      <c r="Y3" s="205" t="s">
        <v>92</v>
      </c>
      <c r="Z3" s="209"/>
      <c r="AA3" s="205" t="s">
        <v>93</v>
      </c>
      <c r="AB3" s="209"/>
      <c r="AC3" s="205" t="s">
        <v>94</v>
      </c>
      <c r="AD3" s="206"/>
      <c r="AE3" s="205" t="s">
        <v>95</v>
      </c>
      <c r="AF3" s="209"/>
      <c r="AG3" s="206" t="s">
        <v>96</v>
      </c>
      <c r="AH3" s="209"/>
      <c r="AI3" s="206" t="s">
        <v>97</v>
      </c>
      <c r="AJ3" s="209"/>
      <c r="AK3" s="206" t="s">
        <v>98</v>
      </c>
      <c r="AL3" s="209"/>
      <c r="AM3" s="217" t="s">
        <v>10</v>
      </c>
      <c r="AN3" s="217"/>
    </row>
    <row r="4" spans="1:40" ht="134.25" customHeight="1" thickBot="1" x14ac:dyDescent="0.4">
      <c r="A4" s="203"/>
      <c r="B4" s="203"/>
      <c r="C4" s="201" t="s">
        <v>99</v>
      </c>
      <c r="D4" s="200"/>
      <c r="E4" s="201" t="s">
        <v>100</v>
      </c>
      <c r="F4" s="199"/>
      <c r="G4" s="201" t="s">
        <v>99</v>
      </c>
      <c r="H4" s="200"/>
      <c r="I4" s="201" t="s">
        <v>100</v>
      </c>
      <c r="J4" s="199"/>
      <c r="K4" s="207"/>
      <c r="L4" s="208"/>
      <c r="M4" s="207"/>
      <c r="N4" s="210"/>
      <c r="O4" s="207"/>
      <c r="P4" s="208"/>
      <c r="Q4" s="207"/>
      <c r="R4" s="210"/>
      <c r="S4" s="240"/>
      <c r="T4" s="236"/>
      <c r="U4" s="207"/>
      <c r="V4" s="208"/>
      <c r="W4" s="235"/>
      <c r="X4" s="236"/>
      <c r="Y4" s="207"/>
      <c r="Z4" s="210"/>
      <c r="AA4" s="207"/>
      <c r="AB4" s="210"/>
      <c r="AC4" s="207"/>
      <c r="AD4" s="208"/>
      <c r="AE4" s="207"/>
      <c r="AF4" s="210"/>
      <c r="AG4" s="208"/>
      <c r="AH4" s="210"/>
      <c r="AI4" s="208"/>
      <c r="AJ4" s="210"/>
      <c r="AK4" s="208"/>
      <c r="AL4" s="210"/>
      <c r="AM4" s="217"/>
      <c r="AN4" s="217"/>
    </row>
    <row r="5" spans="1:40" ht="16" thickBot="1" x14ac:dyDescent="0.4">
      <c r="A5" s="204"/>
      <c r="B5" s="204"/>
      <c r="C5" s="22" t="s">
        <v>15</v>
      </c>
      <c r="D5" s="22" t="s">
        <v>16</v>
      </c>
      <c r="E5" s="22" t="s">
        <v>15</v>
      </c>
      <c r="F5" s="22" t="s">
        <v>16</v>
      </c>
      <c r="G5" s="22" t="s">
        <v>15</v>
      </c>
      <c r="H5" s="22" t="s">
        <v>16</v>
      </c>
      <c r="I5" s="22" t="s">
        <v>15</v>
      </c>
      <c r="J5" s="22" t="s">
        <v>16</v>
      </c>
      <c r="K5" s="22" t="s">
        <v>15</v>
      </c>
      <c r="L5" s="22" t="s">
        <v>16</v>
      </c>
      <c r="M5" s="22" t="s">
        <v>15</v>
      </c>
      <c r="N5" s="22" t="s">
        <v>16</v>
      </c>
      <c r="O5" s="22" t="s">
        <v>15</v>
      </c>
      <c r="P5" s="22" t="s">
        <v>16</v>
      </c>
      <c r="Q5" s="22" t="s">
        <v>15</v>
      </c>
      <c r="R5" s="22" t="s">
        <v>16</v>
      </c>
      <c r="S5" s="22" t="s">
        <v>15</v>
      </c>
      <c r="T5" s="22" t="s">
        <v>16</v>
      </c>
      <c r="U5" s="22" t="s">
        <v>15</v>
      </c>
      <c r="V5" s="22" t="s">
        <v>16</v>
      </c>
      <c r="W5" s="22" t="s">
        <v>15</v>
      </c>
      <c r="X5" s="22" t="s">
        <v>16</v>
      </c>
      <c r="Y5" s="22" t="s">
        <v>15</v>
      </c>
      <c r="Z5" s="22" t="s">
        <v>16</v>
      </c>
      <c r="AA5" s="22" t="s">
        <v>15</v>
      </c>
      <c r="AB5" s="22" t="s">
        <v>16</v>
      </c>
      <c r="AC5" s="22" t="s">
        <v>15</v>
      </c>
      <c r="AD5" s="22" t="s">
        <v>16</v>
      </c>
      <c r="AE5" s="22" t="s">
        <v>15</v>
      </c>
      <c r="AF5" s="22" t="s">
        <v>16</v>
      </c>
      <c r="AG5" s="22" t="s">
        <v>15</v>
      </c>
      <c r="AH5" s="22" t="s">
        <v>16</v>
      </c>
      <c r="AI5" s="22" t="s">
        <v>15</v>
      </c>
      <c r="AJ5" s="22" t="s">
        <v>16</v>
      </c>
      <c r="AK5" s="22" t="s">
        <v>15</v>
      </c>
      <c r="AL5" s="22" t="s">
        <v>16</v>
      </c>
      <c r="AM5" s="43" t="s">
        <v>15</v>
      </c>
      <c r="AN5" s="43" t="s">
        <v>16</v>
      </c>
    </row>
    <row r="6" spans="1:40" ht="16" thickBot="1" x14ac:dyDescent="0.4">
      <c r="A6" s="23">
        <v>1</v>
      </c>
      <c r="B6" s="24" t="s">
        <v>17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9">
        <f>(C6+E6+G6+I6+K6+M6+O6+Q6+S6+U6+W6+Y6+AA6+AC6+AE6+AG6+AI6+AK6)/18</f>
        <v>0</v>
      </c>
      <c r="AN6" s="79">
        <f>(D6+F6+H6+J6+L6+N6+P6+R6+T6+V6+X6+Z6+AB6+AD6+AF6+AH6+AJ6+AL6)/18</f>
        <v>0</v>
      </c>
    </row>
    <row r="7" spans="1:40" ht="16" thickBot="1" x14ac:dyDescent="0.4">
      <c r="A7" s="23">
        <v>2</v>
      </c>
      <c r="B7" s="24" t="s">
        <v>18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9">
        <f t="shared" ref="AM7:AN30" si="0">(C7+E7+G7+I7+K7+M7+O7+Q7+S7+U7+W7+Y7+AA7+AC7+AE7+AG7+AI7+AK7)/18</f>
        <v>0</v>
      </c>
      <c r="AN7" s="79">
        <f t="shared" si="0"/>
        <v>0</v>
      </c>
    </row>
    <row r="8" spans="1:40" ht="17.25" customHeight="1" thickBot="1" x14ac:dyDescent="0.4">
      <c r="A8" s="23">
        <v>3</v>
      </c>
      <c r="B8" s="24" t="s">
        <v>19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9">
        <f t="shared" si="0"/>
        <v>0</v>
      </c>
      <c r="AN8" s="79">
        <f t="shared" si="0"/>
        <v>0</v>
      </c>
    </row>
    <row r="9" spans="1:40" ht="16" thickBot="1" x14ac:dyDescent="0.4">
      <c r="A9" s="23">
        <v>4</v>
      </c>
      <c r="B9" s="24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9">
        <f t="shared" si="0"/>
        <v>0</v>
      </c>
      <c r="AN9" s="79">
        <f t="shared" si="0"/>
        <v>0</v>
      </c>
    </row>
    <row r="10" spans="1:40" ht="16" thickBot="1" x14ac:dyDescent="0.4">
      <c r="A10" s="23">
        <v>5</v>
      </c>
      <c r="B10" s="24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9">
        <f t="shared" si="0"/>
        <v>0</v>
      </c>
      <c r="AN10" s="79">
        <f t="shared" si="0"/>
        <v>0</v>
      </c>
    </row>
    <row r="11" spans="1:40" ht="16" thickBot="1" x14ac:dyDescent="0.4">
      <c r="A11" s="23">
        <v>6</v>
      </c>
      <c r="B11" s="24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9">
        <f t="shared" si="0"/>
        <v>0</v>
      </c>
      <c r="AN11" s="79">
        <f t="shared" si="0"/>
        <v>0</v>
      </c>
    </row>
    <row r="12" spans="1:40" ht="16" thickBot="1" x14ac:dyDescent="0.4">
      <c r="A12" s="23">
        <v>7</v>
      </c>
      <c r="B12" s="24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9">
        <f t="shared" si="0"/>
        <v>0</v>
      </c>
      <c r="AN12" s="79">
        <f t="shared" si="0"/>
        <v>0</v>
      </c>
    </row>
    <row r="13" spans="1:40" ht="16" thickBot="1" x14ac:dyDescent="0.4">
      <c r="A13" s="23">
        <v>8</v>
      </c>
      <c r="B13" s="24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9">
        <f t="shared" si="0"/>
        <v>0</v>
      </c>
      <c r="AN13" s="79">
        <f t="shared" si="0"/>
        <v>0</v>
      </c>
    </row>
    <row r="14" spans="1:40" ht="16" thickBot="1" x14ac:dyDescent="0.4">
      <c r="A14" s="23">
        <v>9</v>
      </c>
      <c r="B14" s="24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9">
        <f t="shared" si="0"/>
        <v>0</v>
      </c>
      <c r="AN14" s="79">
        <f t="shared" si="0"/>
        <v>0</v>
      </c>
    </row>
    <row r="15" spans="1:40" ht="16" thickBot="1" x14ac:dyDescent="0.4">
      <c r="A15" s="23">
        <v>10</v>
      </c>
      <c r="B15" s="24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9">
        <f t="shared" si="0"/>
        <v>0</v>
      </c>
      <c r="AN15" s="79">
        <f t="shared" si="0"/>
        <v>0</v>
      </c>
    </row>
    <row r="16" spans="1:40" ht="16" thickBot="1" x14ac:dyDescent="0.4">
      <c r="A16" s="23">
        <v>11</v>
      </c>
      <c r="B16" s="24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9">
        <f t="shared" si="0"/>
        <v>0</v>
      </c>
      <c r="AN16" s="79">
        <f t="shared" si="0"/>
        <v>0</v>
      </c>
    </row>
    <row r="17" spans="1:40" ht="16" thickBot="1" x14ac:dyDescent="0.4">
      <c r="A17" s="23">
        <v>12</v>
      </c>
      <c r="B17" s="24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9">
        <f t="shared" si="0"/>
        <v>0</v>
      </c>
      <c r="AN17" s="79">
        <f t="shared" si="0"/>
        <v>0</v>
      </c>
    </row>
    <row r="18" spans="1:40" ht="16" thickBot="1" x14ac:dyDescent="0.4">
      <c r="A18" s="23">
        <v>13</v>
      </c>
      <c r="B18" s="24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9">
        <f t="shared" si="0"/>
        <v>0</v>
      </c>
      <c r="AN18" s="79">
        <f t="shared" si="0"/>
        <v>0</v>
      </c>
    </row>
    <row r="19" spans="1:40" ht="16" thickBot="1" x14ac:dyDescent="0.4">
      <c r="A19" s="23">
        <v>14</v>
      </c>
      <c r="B19" s="24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9">
        <f t="shared" si="0"/>
        <v>0</v>
      </c>
      <c r="AN19" s="79">
        <f t="shared" si="0"/>
        <v>0</v>
      </c>
    </row>
    <row r="20" spans="1:40" ht="16" thickBot="1" x14ac:dyDescent="0.4">
      <c r="A20" s="23">
        <v>15</v>
      </c>
      <c r="B20" s="24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9">
        <f t="shared" si="0"/>
        <v>0</v>
      </c>
      <c r="AN20" s="79">
        <f t="shared" si="0"/>
        <v>0</v>
      </c>
    </row>
    <row r="21" spans="1:40" ht="16" thickBot="1" x14ac:dyDescent="0.4">
      <c r="A21" s="23">
        <v>16</v>
      </c>
      <c r="B21" s="24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9">
        <f t="shared" si="0"/>
        <v>0</v>
      </c>
      <c r="AN21" s="79">
        <f t="shared" si="0"/>
        <v>0</v>
      </c>
    </row>
    <row r="22" spans="1:40" ht="16" thickBot="1" x14ac:dyDescent="0.4">
      <c r="A22" s="23">
        <v>17</v>
      </c>
      <c r="B22" s="24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9">
        <f t="shared" si="0"/>
        <v>0</v>
      </c>
      <c r="AN22" s="79">
        <f t="shared" si="0"/>
        <v>0</v>
      </c>
    </row>
    <row r="23" spans="1:40" ht="16" thickBot="1" x14ac:dyDescent="0.4">
      <c r="A23" s="23">
        <v>18</v>
      </c>
      <c r="B23" s="24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9">
        <f t="shared" si="0"/>
        <v>0</v>
      </c>
      <c r="AN23" s="79">
        <f t="shared" si="0"/>
        <v>0</v>
      </c>
    </row>
    <row r="24" spans="1:40" ht="16" thickBot="1" x14ac:dyDescent="0.4">
      <c r="A24" s="23">
        <v>19</v>
      </c>
      <c r="B24" s="24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9">
        <f t="shared" si="0"/>
        <v>0</v>
      </c>
      <c r="AN24" s="79">
        <f t="shared" si="0"/>
        <v>0</v>
      </c>
    </row>
    <row r="25" spans="1:40" ht="16" thickBot="1" x14ac:dyDescent="0.4">
      <c r="A25" s="23">
        <v>20</v>
      </c>
      <c r="B25" s="24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9">
        <f t="shared" si="0"/>
        <v>0</v>
      </c>
      <c r="AN25" s="79">
        <f t="shared" si="0"/>
        <v>0</v>
      </c>
    </row>
    <row r="26" spans="1:40" ht="16" thickBot="1" x14ac:dyDescent="0.4">
      <c r="A26" s="23">
        <v>21</v>
      </c>
      <c r="B26" s="24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9">
        <f t="shared" si="0"/>
        <v>0</v>
      </c>
      <c r="AN26" s="79">
        <f t="shared" si="0"/>
        <v>0</v>
      </c>
    </row>
    <row r="27" spans="1:40" ht="16" thickBot="1" x14ac:dyDescent="0.4">
      <c r="A27" s="23">
        <v>22</v>
      </c>
      <c r="B27" s="24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9">
        <f t="shared" si="0"/>
        <v>0</v>
      </c>
      <c r="AN27" s="79">
        <f t="shared" si="0"/>
        <v>0</v>
      </c>
    </row>
    <row r="28" spans="1:40" ht="16" thickBot="1" x14ac:dyDescent="0.4">
      <c r="A28" s="23">
        <v>23</v>
      </c>
      <c r="B28" s="24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9">
        <f t="shared" si="0"/>
        <v>0</v>
      </c>
      <c r="AN28" s="79">
        <f t="shared" si="0"/>
        <v>0</v>
      </c>
    </row>
    <row r="29" spans="1:40" ht="16" thickBot="1" x14ac:dyDescent="0.4">
      <c r="A29" s="23">
        <v>24</v>
      </c>
      <c r="B29" s="24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9">
        <f t="shared" si="0"/>
        <v>0</v>
      </c>
      <c r="AN29" s="79">
        <f t="shared" si="0"/>
        <v>0</v>
      </c>
    </row>
    <row r="30" spans="1:40" s="16" customFormat="1" ht="16" thickBot="1" x14ac:dyDescent="0.4">
      <c r="A30" s="21"/>
      <c r="B30" s="81" t="s">
        <v>20</v>
      </c>
      <c r="C30" s="40">
        <f>(C6+C7+C8+C9+C10+C11+C12+C13+C14+C15+C16+C17+C18+C19+C20+C21+C22+C23+C24+C25+C26+C27+C28+C29)/COUNTA($B$6:$B$29)</f>
        <v>0</v>
      </c>
      <c r="D30" s="40">
        <f t="shared" ref="D30:AL30" si="1">(D6+D7+D8+D9+D10+D11+D12+D13+D14+D15+D16+D17+D18+D19+D20+D21+D22+D23+D24+D25+D26+D27+D28+D29)/COUNTA($B$6:$B$29)</f>
        <v>0</v>
      </c>
      <c r="E30" s="40">
        <f t="shared" si="1"/>
        <v>0</v>
      </c>
      <c r="F30" s="40">
        <f t="shared" si="1"/>
        <v>0</v>
      </c>
      <c r="G30" s="40">
        <f t="shared" si="1"/>
        <v>0</v>
      </c>
      <c r="H30" s="40">
        <f t="shared" si="1"/>
        <v>0</v>
      </c>
      <c r="I30" s="40">
        <f t="shared" si="1"/>
        <v>0</v>
      </c>
      <c r="J30" s="40">
        <f t="shared" si="1"/>
        <v>0</v>
      </c>
      <c r="K30" s="40">
        <f t="shared" si="1"/>
        <v>0</v>
      </c>
      <c r="L30" s="40">
        <f t="shared" si="1"/>
        <v>0</v>
      </c>
      <c r="M30" s="40">
        <f t="shared" si="1"/>
        <v>0</v>
      </c>
      <c r="N30" s="40">
        <f t="shared" si="1"/>
        <v>0</v>
      </c>
      <c r="O30" s="40">
        <f t="shared" si="1"/>
        <v>0</v>
      </c>
      <c r="P30" s="40">
        <f t="shared" si="1"/>
        <v>0</v>
      </c>
      <c r="Q30" s="40">
        <f t="shared" si="1"/>
        <v>0</v>
      </c>
      <c r="R30" s="40">
        <f t="shared" si="1"/>
        <v>0</v>
      </c>
      <c r="S30" s="40">
        <f t="shared" si="1"/>
        <v>0</v>
      </c>
      <c r="T30" s="40">
        <f t="shared" si="1"/>
        <v>0</v>
      </c>
      <c r="U30" s="40">
        <f t="shared" si="1"/>
        <v>0</v>
      </c>
      <c r="V30" s="40">
        <f t="shared" si="1"/>
        <v>0</v>
      </c>
      <c r="W30" s="40">
        <f t="shared" si="1"/>
        <v>0</v>
      </c>
      <c r="X30" s="40">
        <f t="shared" si="1"/>
        <v>0</v>
      </c>
      <c r="Y30" s="40">
        <f t="shared" si="1"/>
        <v>0</v>
      </c>
      <c r="Z30" s="40">
        <f t="shared" si="1"/>
        <v>0</v>
      </c>
      <c r="AA30" s="40">
        <f t="shared" si="1"/>
        <v>0</v>
      </c>
      <c r="AB30" s="40">
        <f t="shared" si="1"/>
        <v>0</v>
      </c>
      <c r="AC30" s="40">
        <f t="shared" si="1"/>
        <v>0</v>
      </c>
      <c r="AD30" s="40">
        <f t="shared" si="1"/>
        <v>0</v>
      </c>
      <c r="AE30" s="40">
        <f t="shared" si="1"/>
        <v>0</v>
      </c>
      <c r="AF30" s="40">
        <f t="shared" si="1"/>
        <v>0</v>
      </c>
      <c r="AG30" s="40">
        <f t="shared" si="1"/>
        <v>0</v>
      </c>
      <c r="AH30" s="40">
        <f t="shared" si="1"/>
        <v>0</v>
      </c>
      <c r="AI30" s="40">
        <f t="shared" si="1"/>
        <v>0</v>
      </c>
      <c r="AJ30" s="40">
        <f t="shared" si="1"/>
        <v>0</v>
      </c>
      <c r="AK30" s="40">
        <f t="shared" si="1"/>
        <v>0</v>
      </c>
      <c r="AL30" s="40">
        <f t="shared" si="1"/>
        <v>0</v>
      </c>
      <c r="AM30" s="82">
        <f t="shared" si="0"/>
        <v>0</v>
      </c>
      <c r="AN30" s="82">
        <f t="shared" si="0"/>
        <v>0</v>
      </c>
    </row>
    <row r="33" spans="2:6" ht="15" x14ac:dyDescent="0.35">
      <c r="B33" s="27" t="s">
        <v>21</v>
      </c>
      <c r="C33" s="28"/>
      <c r="D33" s="28"/>
      <c r="E33" s="28"/>
      <c r="F33" s="28"/>
    </row>
    <row r="34" spans="2:6" ht="30" x14ac:dyDescent="0.35">
      <c r="B34" s="29"/>
      <c r="C34" s="30" t="s">
        <v>22</v>
      </c>
      <c r="D34" s="30" t="s">
        <v>23</v>
      </c>
      <c r="E34" s="30" t="s">
        <v>24</v>
      </c>
      <c r="F34" s="30" t="s">
        <v>25</v>
      </c>
    </row>
    <row r="35" spans="2:6" ht="15.5" x14ac:dyDescent="0.35">
      <c r="B35" s="31" t="s">
        <v>26</v>
      </c>
      <c r="C35" s="41">
        <f>COUNTA(B6:B29)</f>
        <v>3</v>
      </c>
      <c r="D35" s="41">
        <f>COUNTIF(AM6:AM29,"&gt;=3,8")</f>
        <v>0</v>
      </c>
      <c r="E35" s="41">
        <f>COUNTIFS(AM6:AM29,"&lt;3,7",AM6:AM29,"&gt;=2,3")</f>
        <v>0</v>
      </c>
      <c r="F35" s="41">
        <f>COUNTIFS(AM6:AM29,"&lt;2,2",AM6:AM29,"&gt;0")</f>
        <v>0</v>
      </c>
    </row>
    <row r="36" spans="2:6" ht="15.5" x14ac:dyDescent="0.35">
      <c r="B36" s="31" t="s">
        <v>27</v>
      </c>
      <c r="C36" s="41">
        <v>100</v>
      </c>
      <c r="D36" s="41">
        <f>D35*C36/C35</f>
        <v>0</v>
      </c>
      <c r="E36" s="42">
        <f>E35*C36/C35</f>
        <v>0</v>
      </c>
      <c r="F36" s="42">
        <f>F35*C36/C35</f>
        <v>0</v>
      </c>
    </row>
    <row r="37" spans="2:6" ht="15.5" x14ac:dyDescent="0.35">
      <c r="B37" s="34"/>
      <c r="C37" s="28"/>
      <c r="D37" s="28"/>
      <c r="E37" s="28"/>
      <c r="F37" s="28"/>
    </row>
    <row r="38" spans="2:6" ht="15.5" x14ac:dyDescent="0.35">
      <c r="B38" s="34"/>
      <c r="C38" s="28"/>
      <c r="D38" s="28"/>
      <c r="E38" s="28"/>
      <c r="F38" s="28"/>
    </row>
    <row r="39" spans="2:6" ht="15" x14ac:dyDescent="0.35">
      <c r="B39" s="27" t="s">
        <v>28</v>
      </c>
      <c r="C39" s="28"/>
      <c r="D39" s="28"/>
      <c r="E39" s="28"/>
      <c r="F39" s="28"/>
    </row>
    <row r="40" spans="2:6" ht="30" x14ac:dyDescent="0.35">
      <c r="B40" s="29"/>
      <c r="C40" s="30" t="s">
        <v>22</v>
      </c>
      <c r="D40" s="30" t="s">
        <v>23</v>
      </c>
      <c r="E40" s="30" t="s">
        <v>24</v>
      </c>
      <c r="F40" s="30" t="s">
        <v>25</v>
      </c>
    </row>
    <row r="41" spans="2:6" ht="15.5" x14ac:dyDescent="0.35">
      <c r="B41" s="31" t="s">
        <v>26</v>
      </c>
      <c r="C41" s="41">
        <f>COUNTA(B5:B28)</f>
        <v>3</v>
      </c>
      <c r="D41" s="41">
        <f>COUNTIF(AN6:AN29,"&gt;=3,8")</f>
        <v>0</v>
      </c>
      <c r="E41" s="41">
        <f>COUNTIFS(AN6:AN29,"&lt;3,7",AN6:AN29,"&gt;=2,3")</f>
        <v>0</v>
      </c>
      <c r="F41" s="41">
        <f>COUNTIFS(AN6:AN29,"&lt;2,2",AN6:AN29,"&gt;0")</f>
        <v>0</v>
      </c>
    </row>
    <row r="42" spans="2:6" ht="15.5" x14ac:dyDescent="0.35">
      <c r="B42" s="31" t="s">
        <v>27</v>
      </c>
      <c r="C42" s="41">
        <v>100</v>
      </c>
      <c r="D42" s="42">
        <f>D41*C42/C41</f>
        <v>0</v>
      </c>
      <c r="E42" s="42">
        <f>E41*C42/C41</f>
        <v>0</v>
      </c>
      <c r="F42" s="42">
        <f>F41*C42/C41</f>
        <v>0</v>
      </c>
    </row>
  </sheetData>
  <sheetProtection algorithmName="SHA-512" hashValue="dBugXdD5jhklJmyvq0dtRDdpViSjyYrj3eA90aXXPqd+UjFFllqMv/78+Uh91GWAcMsF2Cqhz7CCU8C1HIzwig==" saltValue="yDe7xrz1xFSpVvnbgztIdg==" spinCount="100000" sheet="1" objects="1" formatCells="0" formatColumns="0" formatRows="0" insertColumns="0" insertRows="0" insertHyperlinks="0" deleteColumns="0" deleteRows="0" sort="0" autoFilter="0" pivotTables="0"/>
  <mergeCells count="23">
    <mergeCell ref="AM3:AN4"/>
    <mergeCell ref="C4:D4"/>
    <mergeCell ref="E4:F4"/>
    <mergeCell ref="G4:H4"/>
    <mergeCell ref="I4:J4"/>
    <mergeCell ref="AA3:AB4"/>
    <mergeCell ref="AC3:AD4"/>
    <mergeCell ref="AE3:AF4"/>
    <mergeCell ref="AG3:AH4"/>
    <mergeCell ref="AI3:AJ4"/>
    <mergeCell ref="AK3:AL4"/>
    <mergeCell ref="O3:P4"/>
    <mergeCell ref="Q3:R4"/>
    <mergeCell ref="S3:T4"/>
    <mergeCell ref="U3:V4"/>
    <mergeCell ref="W3:X4"/>
    <mergeCell ref="Y3:Z4"/>
    <mergeCell ref="A3:A5"/>
    <mergeCell ref="B3:B5"/>
    <mergeCell ref="C3:F3"/>
    <mergeCell ref="G3:J3"/>
    <mergeCell ref="K3:L4"/>
    <mergeCell ref="M3:N4"/>
  </mergeCells>
  <hyperlinks>
    <hyperlink ref="AI1" location="ОГЛАВЛЕНИЕ!A1" display="ОГЛАВЛЕНИЕ" xr:uid="{1AF474F9-7365-466C-AD40-E57BCA5F967E}"/>
  </hyperlinks>
  <pageMargins left="0.7" right="0.7" top="0.75" bottom="0.45156249999999998" header="0.3" footer="0.3"/>
  <pageSetup paperSize="9" scale="34" orientation="landscape" verticalDpi="0" r:id="rId1"/>
  <headerFooter>
    <oddHeader>&amp;R&amp;"Monotype Corsiva,обычный"&amp;12О.В. Яковлева</oddHeader>
    <oddFooter>&amp;R&amp;"Monotype Corsiva"&amp;12https://vk.com/travel_posobiya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F0D6C-68D7-4041-988B-6F26BF99D7FC}">
  <sheetPr codeName="Лист9">
    <tabColor rgb="FF92D050"/>
    <pageSetUpPr fitToPage="1"/>
  </sheetPr>
  <dimension ref="A1:H58"/>
  <sheetViews>
    <sheetView view="pageLayout" zoomScaleNormal="100" workbookViewId="0">
      <selection activeCell="I20" sqref="I20"/>
    </sheetView>
  </sheetViews>
  <sheetFormatPr defaultRowHeight="14.5" x14ac:dyDescent="0.35"/>
  <cols>
    <col min="2" max="2" width="11.1796875" customWidth="1"/>
    <col min="3" max="3" width="29.453125" customWidth="1"/>
    <col min="4" max="4" width="18.26953125" customWidth="1"/>
    <col min="5" max="5" width="15.81640625" customWidth="1"/>
  </cols>
  <sheetData>
    <row r="1" spans="1:8" ht="17.5" x14ac:dyDescent="0.35">
      <c r="A1" s="1"/>
      <c r="B1" s="241" t="s">
        <v>101</v>
      </c>
      <c r="C1" s="241"/>
      <c r="D1" s="241"/>
      <c r="E1" s="241"/>
      <c r="F1" s="241"/>
      <c r="G1" s="241"/>
      <c r="H1" s="1"/>
    </row>
    <row r="2" spans="1:8" ht="17.5" x14ac:dyDescent="0.35">
      <c r="A2" s="1"/>
      <c r="B2" s="241" t="s">
        <v>102</v>
      </c>
      <c r="C2" s="241"/>
      <c r="D2" s="241"/>
      <c r="E2" s="241"/>
      <c r="F2" s="241"/>
      <c r="G2" s="241"/>
      <c r="H2" s="1"/>
    </row>
    <row r="3" spans="1:8" ht="17.5" x14ac:dyDescent="0.35">
      <c r="A3" s="1"/>
      <c r="B3" s="3"/>
      <c r="C3" s="3"/>
      <c r="D3" s="3"/>
      <c r="E3" s="3"/>
      <c r="F3" s="157"/>
      <c r="G3" s="157"/>
      <c r="H3" s="1"/>
    </row>
    <row r="4" spans="1:8" ht="76.5" customHeight="1" x14ac:dyDescent="0.35">
      <c r="A4" s="1"/>
      <c r="B4" s="156" t="s">
        <v>390</v>
      </c>
      <c r="C4" s="4" t="s">
        <v>103</v>
      </c>
      <c r="D4" s="4" t="s">
        <v>104</v>
      </c>
      <c r="E4" s="87" t="s">
        <v>105</v>
      </c>
      <c r="F4" s="5"/>
      <c r="G4" s="6"/>
      <c r="H4" s="1"/>
    </row>
    <row r="5" spans="1:8" ht="15.5" x14ac:dyDescent="0.35">
      <c r="A5" s="1"/>
      <c r="B5" s="7"/>
      <c r="C5" s="8" t="s">
        <v>106</v>
      </c>
      <c r="D5" s="8" t="s">
        <v>107</v>
      </c>
      <c r="E5" s="88" t="s">
        <v>108</v>
      </c>
      <c r="F5" s="10"/>
      <c r="G5" s="5"/>
      <c r="H5" s="1"/>
    </row>
    <row r="6" spans="1:8" ht="18" x14ac:dyDescent="0.4">
      <c r="A6" s="1"/>
      <c r="B6" s="11" t="s">
        <v>50</v>
      </c>
      <c r="C6" s="53">
        <f>'ПР-1'!AF32</f>
        <v>1.0238095238095237</v>
      </c>
      <c r="D6" s="53">
        <f>'ПР-2'!AM30</f>
        <v>0</v>
      </c>
      <c r="E6" s="53">
        <f>(C6+D6)/2</f>
        <v>0.51190476190476186</v>
      </c>
      <c r="F6" s="83"/>
      <c r="G6" s="83"/>
      <c r="H6" s="1"/>
    </row>
    <row r="7" spans="1:8" ht="18" x14ac:dyDescent="0.4">
      <c r="A7" s="1"/>
      <c r="B7" s="11" t="s">
        <v>51</v>
      </c>
      <c r="C7" s="53">
        <f>'ПР-1'!AG32</f>
        <v>1.3333333333333335</v>
      </c>
      <c r="D7" s="53">
        <f>'ПР-2'!AN30</f>
        <v>0</v>
      </c>
      <c r="E7" s="53">
        <f>(C7+D7)/2</f>
        <v>0.66666666666666674</v>
      </c>
      <c r="F7" s="84"/>
      <c r="G7" s="83"/>
      <c r="H7" s="1"/>
    </row>
    <row r="8" spans="1:8" x14ac:dyDescent="0.35">
      <c r="A8" s="1"/>
      <c r="B8" s="1"/>
      <c r="C8" s="1"/>
      <c r="D8" s="1"/>
      <c r="E8" s="1"/>
      <c r="F8" s="1"/>
      <c r="G8" s="1"/>
      <c r="H8" s="1"/>
    </row>
    <row r="9" spans="1:8" x14ac:dyDescent="0.35">
      <c r="A9" s="1"/>
      <c r="B9" s="1"/>
      <c r="C9" s="1"/>
      <c r="D9" s="1"/>
      <c r="E9" s="1"/>
      <c r="F9" s="1"/>
      <c r="G9" s="1"/>
      <c r="H9" s="1"/>
    </row>
    <row r="10" spans="1:8" x14ac:dyDescent="0.35">
      <c r="A10" s="1"/>
      <c r="B10" s="1"/>
      <c r="C10" s="1"/>
      <c r="D10" s="1"/>
      <c r="E10" s="1"/>
      <c r="F10" s="1"/>
      <c r="G10" s="1"/>
      <c r="H10" s="1"/>
    </row>
    <row r="11" spans="1:8" x14ac:dyDescent="0.35">
      <c r="A11" s="1"/>
      <c r="B11" s="1"/>
      <c r="C11" s="1"/>
      <c r="D11" s="1"/>
      <c r="E11" s="1"/>
      <c r="F11" s="1"/>
      <c r="G11" s="1"/>
      <c r="H11" s="1"/>
    </row>
    <row r="12" spans="1:8" x14ac:dyDescent="0.35">
      <c r="A12" s="1"/>
      <c r="B12" s="1"/>
      <c r="C12" s="1"/>
      <c r="D12" s="1"/>
      <c r="E12" s="1"/>
      <c r="F12" s="1"/>
      <c r="G12" s="1"/>
      <c r="H12" s="1"/>
    </row>
    <row r="13" spans="1:8" x14ac:dyDescent="0.35">
      <c r="A13" s="1"/>
      <c r="B13" s="1"/>
      <c r="C13" s="1"/>
      <c r="D13" s="1"/>
      <c r="E13" s="1"/>
      <c r="F13" s="1"/>
      <c r="G13" s="1"/>
      <c r="H13" s="1"/>
    </row>
    <row r="14" spans="1:8" x14ac:dyDescent="0.35">
      <c r="A14" s="1"/>
      <c r="B14" s="1"/>
      <c r="C14" s="1"/>
      <c r="D14" s="1"/>
      <c r="E14" s="1"/>
      <c r="F14" s="1"/>
      <c r="G14" s="1"/>
      <c r="H14" s="1"/>
    </row>
    <row r="15" spans="1:8" x14ac:dyDescent="0.35">
      <c r="A15" s="1"/>
      <c r="B15" s="1"/>
      <c r="C15" s="1"/>
      <c r="D15" s="1"/>
      <c r="E15" s="1"/>
      <c r="F15" s="1"/>
      <c r="G15" s="1"/>
      <c r="H15" s="1"/>
    </row>
    <row r="16" spans="1:8" x14ac:dyDescent="0.35">
      <c r="A16" s="1"/>
      <c r="B16" s="1"/>
      <c r="C16" s="1"/>
      <c r="D16" s="1"/>
      <c r="E16" s="1"/>
      <c r="F16" s="1"/>
      <c r="G16" s="1"/>
      <c r="H16" s="1"/>
    </row>
    <row r="17" spans="1:8" x14ac:dyDescent="0.35">
      <c r="A17" s="1"/>
      <c r="B17" s="1"/>
      <c r="C17" s="1"/>
      <c r="D17" s="1"/>
      <c r="E17" s="1"/>
      <c r="F17" s="1"/>
      <c r="G17" s="1"/>
      <c r="H17" s="1"/>
    </row>
    <row r="18" spans="1:8" x14ac:dyDescent="0.35">
      <c r="A18" s="1"/>
      <c r="B18" s="1"/>
      <c r="C18" s="1"/>
      <c r="D18" s="1"/>
      <c r="E18" s="1"/>
      <c r="F18" s="1"/>
      <c r="G18" s="1"/>
      <c r="H18" s="1"/>
    </row>
    <row r="19" spans="1:8" x14ac:dyDescent="0.35">
      <c r="A19" s="1"/>
      <c r="B19" s="1"/>
      <c r="C19" s="1"/>
      <c r="D19" s="1"/>
      <c r="E19" s="1"/>
      <c r="F19" s="1"/>
      <c r="G19" s="1"/>
      <c r="H19" s="1"/>
    </row>
    <row r="20" spans="1:8" x14ac:dyDescent="0.35">
      <c r="A20" s="1"/>
      <c r="B20" s="1"/>
      <c r="C20" s="1"/>
      <c r="D20" s="1"/>
      <c r="E20" s="1"/>
      <c r="F20" s="1"/>
      <c r="G20" s="1"/>
      <c r="H20" s="1"/>
    </row>
    <row r="21" spans="1:8" x14ac:dyDescent="0.35">
      <c r="A21" s="1"/>
      <c r="B21" s="1"/>
      <c r="C21" s="1"/>
      <c r="D21" s="1"/>
      <c r="E21" s="1"/>
      <c r="F21" s="1"/>
      <c r="G21" s="1"/>
      <c r="H21" s="1"/>
    </row>
    <row r="22" spans="1:8" x14ac:dyDescent="0.35">
      <c r="A22" s="1"/>
      <c r="B22" s="1"/>
      <c r="C22" s="1"/>
      <c r="D22" s="1"/>
      <c r="E22" s="1"/>
      <c r="F22" s="1"/>
      <c r="G22" s="1"/>
      <c r="H22" s="1"/>
    </row>
    <row r="23" spans="1:8" x14ac:dyDescent="0.35">
      <c r="A23" s="1"/>
      <c r="B23" s="1"/>
      <c r="C23" s="1"/>
      <c r="D23" s="1"/>
      <c r="E23" s="1"/>
      <c r="F23" s="1"/>
      <c r="G23" s="1"/>
      <c r="H23" s="1"/>
    </row>
    <row r="24" spans="1:8" x14ac:dyDescent="0.35">
      <c r="A24" s="1"/>
      <c r="B24" s="1"/>
      <c r="C24" s="1"/>
      <c r="D24" s="1"/>
      <c r="E24" s="1"/>
      <c r="F24" s="1"/>
      <c r="G24" s="1"/>
      <c r="H24" s="1"/>
    </row>
    <row r="25" spans="1:8" x14ac:dyDescent="0.35">
      <c r="A25" s="1"/>
      <c r="B25" s="1"/>
      <c r="C25" s="1"/>
      <c r="D25" s="1"/>
      <c r="E25" s="1"/>
      <c r="F25" s="1"/>
      <c r="G25" s="1"/>
      <c r="H25" s="1"/>
    </row>
    <row r="26" spans="1:8" x14ac:dyDescent="0.35">
      <c r="A26" s="1"/>
      <c r="B26" s="1"/>
      <c r="C26" s="1"/>
      <c r="D26" s="1"/>
      <c r="E26" s="1"/>
      <c r="F26" s="1"/>
      <c r="G26" s="1"/>
      <c r="H26" s="1"/>
    </row>
    <row r="27" spans="1:8" x14ac:dyDescent="0.35">
      <c r="A27" s="1"/>
      <c r="B27" s="1"/>
      <c r="C27" s="1"/>
      <c r="D27" s="1"/>
      <c r="E27" s="1"/>
      <c r="F27" s="1"/>
      <c r="G27" s="1"/>
      <c r="H27" s="1"/>
    </row>
    <row r="28" spans="1:8" ht="15.5" x14ac:dyDescent="0.35">
      <c r="A28" s="14" t="s">
        <v>52</v>
      </c>
      <c r="B28" s="14"/>
      <c r="C28" s="1"/>
      <c r="D28" s="1"/>
      <c r="E28" s="1"/>
      <c r="F28" s="1"/>
      <c r="G28" s="1"/>
      <c r="H28" s="1"/>
    </row>
    <row r="29" spans="1:8" ht="15.5" x14ac:dyDescent="0.35">
      <c r="A29" s="57" t="s">
        <v>53</v>
      </c>
      <c r="B29" s="57"/>
      <c r="C29" s="86"/>
      <c r="D29" s="242"/>
      <c r="E29" s="242"/>
      <c r="F29" s="242"/>
      <c r="G29" s="242"/>
      <c r="H29" s="1"/>
    </row>
    <row r="30" spans="1:8" x14ac:dyDescent="0.35">
      <c r="A30" s="58"/>
      <c r="B30" s="58"/>
      <c r="C30" s="58"/>
      <c r="D30" s="243"/>
      <c r="E30" s="243"/>
      <c r="F30" s="243"/>
      <c r="G30" s="243"/>
      <c r="H30" s="1"/>
    </row>
    <row r="31" spans="1:8" x14ac:dyDescent="0.35">
      <c r="A31" s="59"/>
      <c r="B31" s="59"/>
      <c r="C31" s="59"/>
      <c r="D31" s="243"/>
      <c r="E31" s="243"/>
      <c r="F31" s="243"/>
      <c r="G31" s="243"/>
      <c r="H31" s="1"/>
    </row>
    <row r="32" spans="1:8" x14ac:dyDescent="0.35">
      <c r="A32" s="59"/>
      <c r="B32" s="59"/>
      <c r="C32" s="59"/>
      <c r="D32" s="243"/>
      <c r="E32" s="243"/>
      <c r="F32" s="243"/>
      <c r="G32" s="243"/>
      <c r="H32" s="1"/>
    </row>
    <row r="33" spans="1:8" x14ac:dyDescent="0.35">
      <c r="A33" s="59"/>
      <c r="B33" s="59"/>
      <c r="C33" s="59"/>
      <c r="D33" s="243"/>
      <c r="E33" s="243"/>
      <c r="F33" s="243"/>
      <c r="G33" s="243"/>
      <c r="H33" s="1"/>
    </row>
    <row r="34" spans="1:8" x14ac:dyDescent="0.35">
      <c r="A34" s="59"/>
      <c r="B34" s="59"/>
      <c r="C34" s="59"/>
      <c r="D34" s="243"/>
      <c r="E34" s="243"/>
      <c r="F34" s="243"/>
      <c r="G34" s="243"/>
      <c r="H34" s="1"/>
    </row>
    <row r="35" spans="1:8" x14ac:dyDescent="0.35">
      <c r="A35" s="59"/>
      <c r="B35" s="59"/>
      <c r="C35" s="59"/>
      <c r="D35" s="243"/>
      <c r="E35" s="243"/>
      <c r="F35" s="243"/>
      <c r="G35" s="243"/>
      <c r="H35" s="1"/>
    </row>
    <row r="36" spans="1:8" x14ac:dyDescent="0.35">
      <c r="A36" s="59"/>
      <c r="B36" s="59"/>
      <c r="C36" s="59"/>
      <c r="D36" s="243"/>
      <c r="E36" s="243"/>
      <c r="F36" s="243"/>
      <c r="G36" s="243"/>
      <c r="H36" s="1"/>
    </row>
    <row r="37" spans="1:8" ht="15.5" x14ac:dyDescent="0.35">
      <c r="A37" s="59"/>
      <c r="B37" s="85"/>
      <c r="C37" s="85"/>
      <c r="D37" s="243"/>
      <c r="E37" s="243"/>
      <c r="F37" s="243"/>
      <c r="G37" s="243"/>
      <c r="H37" s="1"/>
    </row>
    <row r="38" spans="1:8" ht="15.5" x14ac:dyDescent="0.35">
      <c r="A38" s="59"/>
      <c r="B38" s="85"/>
      <c r="C38" s="85"/>
      <c r="D38" s="243"/>
      <c r="E38" s="243"/>
      <c r="F38" s="243"/>
      <c r="G38" s="243"/>
      <c r="H38" s="1"/>
    </row>
    <row r="39" spans="1:8" ht="15.5" x14ac:dyDescent="0.35">
      <c r="A39" s="59"/>
      <c r="B39" s="85"/>
      <c r="C39" s="85"/>
      <c r="D39" s="243"/>
      <c r="E39" s="243"/>
      <c r="F39" s="243"/>
      <c r="G39" s="243"/>
      <c r="H39" s="1"/>
    </row>
    <row r="40" spans="1:8" ht="15.5" x14ac:dyDescent="0.35">
      <c r="A40" s="59"/>
      <c r="B40" s="85"/>
      <c r="C40" s="85"/>
      <c r="D40" s="243"/>
      <c r="E40" s="243"/>
      <c r="F40" s="243"/>
      <c r="G40" s="243"/>
      <c r="H40" s="1"/>
    </row>
    <row r="41" spans="1:8" ht="15.5" x14ac:dyDescent="0.35">
      <c r="A41" s="59"/>
      <c r="B41" s="85"/>
      <c r="C41" s="85"/>
      <c r="D41" s="243"/>
      <c r="E41" s="243"/>
      <c r="F41" s="243"/>
      <c r="G41" s="243"/>
      <c r="H41" s="1"/>
    </row>
    <row r="42" spans="1:8" ht="15.5" x14ac:dyDescent="0.35">
      <c r="A42" s="1"/>
      <c r="B42" s="15"/>
      <c r="C42" s="15"/>
      <c r="D42" s="16"/>
      <c r="E42" s="16"/>
      <c r="F42" s="16"/>
      <c r="G42" s="16"/>
      <c r="H42" s="1"/>
    </row>
    <row r="43" spans="1:8" ht="15.5" x14ac:dyDescent="0.35">
      <c r="A43" s="57" t="s">
        <v>54</v>
      </c>
      <c r="B43" s="57"/>
      <c r="C43" s="86"/>
      <c r="D43" s="242"/>
      <c r="E43" s="242"/>
      <c r="F43" s="242"/>
      <c r="G43" s="242"/>
      <c r="H43" s="1"/>
    </row>
    <row r="44" spans="1:8" x14ac:dyDescent="0.35">
      <c r="A44" s="58"/>
      <c r="B44" s="58"/>
      <c r="C44" s="58"/>
      <c r="D44" s="243"/>
      <c r="E44" s="243"/>
      <c r="F44" s="243"/>
      <c r="G44" s="243"/>
      <c r="H44" s="1"/>
    </row>
    <row r="45" spans="1:8" x14ac:dyDescent="0.35">
      <c r="A45" s="59"/>
      <c r="B45" s="59"/>
      <c r="C45" s="59"/>
      <c r="D45" s="243"/>
      <c r="E45" s="243"/>
      <c r="F45" s="243"/>
      <c r="G45" s="243"/>
      <c r="H45" s="1"/>
    </row>
    <row r="46" spans="1:8" x14ac:dyDescent="0.35">
      <c r="A46" s="59"/>
      <c r="B46" s="59"/>
      <c r="C46" s="59"/>
      <c r="D46" s="243"/>
      <c r="E46" s="243"/>
      <c r="F46" s="243"/>
      <c r="G46" s="243"/>
      <c r="H46" s="1"/>
    </row>
    <row r="47" spans="1:8" x14ac:dyDescent="0.35">
      <c r="A47" s="59"/>
      <c r="B47" s="59"/>
      <c r="C47" s="59"/>
      <c r="D47" s="243"/>
      <c r="E47" s="243"/>
      <c r="F47" s="243"/>
      <c r="G47" s="243"/>
      <c r="H47" s="1"/>
    </row>
    <row r="48" spans="1:8" x14ac:dyDescent="0.35">
      <c r="A48" s="59"/>
      <c r="B48" s="59"/>
      <c r="C48" s="59"/>
      <c r="D48" s="243"/>
      <c r="E48" s="243"/>
      <c r="F48" s="243"/>
      <c r="G48" s="243"/>
      <c r="H48" s="1"/>
    </row>
    <row r="49" spans="1:8" x14ac:dyDescent="0.35">
      <c r="A49" s="59"/>
      <c r="B49" s="59"/>
      <c r="C49" s="59"/>
      <c r="D49" s="243"/>
      <c r="E49" s="243"/>
      <c r="F49" s="243"/>
      <c r="G49" s="243"/>
      <c r="H49" s="1"/>
    </row>
    <row r="50" spans="1:8" x14ac:dyDescent="0.35">
      <c r="A50" s="59"/>
      <c r="B50" s="59"/>
      <c r="C50" s="59"/>
      <c r="D50" s="243"/>
      <c r="E50" s="243"/>
      <c r="F50" s="243"/>
      <c r="G50" s="243"/>
      <c r="H50" s="1"/>
    </row>
    <row r="51" spans="1:8" x14ac:dyDescent="0.35">
      <c r="A51" s="59"/>
      <c r="B51" s="59"/>
      <c r="C51" s="59"/>
      <c r="D51" s="243"/>
      <c r="E51" s="243"/>
      <c r="F51" s="243"/>
      <c r="G51" s="243"/>
      <c r="H51" s="1"/>
    </row>
    <row r="52" spans="1:8" x14ac:dyDescent="0.35">
      <c r="A52" s="59"/>
      <c r="B52" s="59"/>
      <c r="C52" s="59"/>
      <c r="D52" s="243"/>
      <c r="E52" s="243"/>
      <c r="F52" s="243"/>
      <c r="G52" s="243"/>
      <c r="H52" s="1"/>
    </row>
    <row r="53" spans="1:8" x14ac:dyDescent="0.35">
      <c r="A53" s="59"/>
      <c r="B53" s="59"/>
      <c r="C53" s="59"/>
      <c r="D53" s="243"/>
      <c r="E53" s="243"/>
      <c r="F53" s="243"/>
      <c r="G53" s="243"/>
      <c r="H53" s="1"/>
    </row>
    <row r="54" spans="1:8" x14ac:dyDescent="0.35">
      <c r="A54" s="59"/>
      <c r="B54" s="59"/>
      <c r="C54" s="59"/>
      <c r="D54" s="243"/>
      <c r="E54" s="243"/>
      <c r="F54" s="243"/>
      <c r="G54" s="243"/>
      <c r="H54" s="1"/>
    </row>
    <row r="55" spans="1:8" x14ac:dyDescent="0.35">
      <c r="A55" s="59"/>
      <c r="B55" s="59"/>
      <c r="C55" s="59"/>
      <c r="D55" s="243"/>
      <c r="E55" s="243"/>
      <c r="F55" s="243"/>
      <c r="G55" s="243"/>
      <c r="H55" s="1"/>
    </row>
    <row r="56" spans="1:8" x14ac:dyDescent="0.35">
      <c r="A56" s="1"/>
      <c r="B56" s="1"/>
      <c r="C56" s="1"/>
      <c r="D56" s="1"/>
      <c r="E56" s="1"/>
      <c r="F56" s="1"/>
      <c r="G56" s="1"/>
      <c r="H56" s="1"/>
    </row>
    <row r="57" spans="1:8" x14ac:dyDescent="0.35">
      <c r="A57" s="1"/>
      <c r="B57" s="1"/>
      <c r="C57" s="1"/>
      <c r="D57" s="1"/>
      <c r="E57" s="1"/>
      <c r="F57" s="1"/>
      <c r="G57" s="1"/>
      <c r="H57" s="1"/>
    </row>
    <row r="58" spans="1:8" x14ac:dyDescent="0.35">
      <c r="A58" s="1"/>
      <c r="B58" s="1"/>
      <c r="C58" s="1"/>
      <c r="D58" s="1"/>
      <c r="E58" s="1"/>
      <c r="F58" s="1"/>
      <c r="G58" s="1"/>
      <c r="H58" s="1"/>
    </row>
  </sheetData>
  <sheetProtection algorithmName="SHA-512" hashValue="5g4T/yYhtoE2IvbUeE7XM79l032a6yBHND4NeE/lCo2Jq9PLhyO5dOZI2AFPo3fsFAuiZSkyPWs7WVCys2kHOg==" saltValue="rD3Y8poaPDtlSJ6AZKZxLw==" spinCount="100000" sheet="1" formatCells="0" formatColumns="0" formatRows="0" insertColumns="0" insertRows="0" insertHyperlinks="0" deleteColumns="0" deleteRows="0" sort="0" autoFilter="0" pivotTables="0"/>
  <mergeCells count="28">
    <mergeCell ref="D55:G55"/>
    <mergeCell ref="D44:G44"/>
    <mergeCell ref="D45:G45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38:G38"/>
    <mergeCell ref="D39:G39"/>
    <mergeCell ref="D40:G40"/>
    <mergeCell ref="D41:G41"/>
    <mergeCell ref="D43:G43"/>
    <mergeCell ref="D37:G37"/>
    <mergeCell ref="B1:G1"/>
    <mergeCell ref="B2:G2"/>
    <mergeCell ref="D29:G29"/>
    <mergeCell ref="D30:G30"/>
    <mergeCell ref="D31:G31"/>
    <mergeCell ref="D32:G32"/>
    <mergeCell ref="D33:G33"/>
    <mergeCell ref="D34:G34"/>
    <mergeCell ref="D35:G35"/>
    <mergeCell ref="D36:G36"/>
  </mergeCells>
  <hyperlinks>
    <hyperlink ref="B4" location="ОГЛАВЛЕНИЕ!A1" display="ОГЛАВЛЕНИЕ!A1" xr:uid="{208001DF-CDD5-4CD9-893F-002C7BDBFD76}"/>
  </hyperlinks>
  <pageMargins left="0.7" right="0.7" top="0.75" bottom="0.75" header="0.3" footer="0.3"/>
  <pageSetup paperSize="9" scale="83" orientation="portrait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ТИТУЛ</vt:lpstr>
      <vt:lpstr>ОГЛАВЛЕНИЕ</vt:lpstr>
      <vt:lpstr>СК-1</vt:lpstr>
      <vt:lpstr>СК-2</vt:lpstr>
      <vt:lpstr>СК-3</vt:lpstr>
      <vt:lpstr>ИТОГ СК</vt:lpstr>
      <vt:lpstr>ПР-1</vt:lpstr>
      <vt:lpstr>ПР-2</vt:lpstr>
      <vt:lpstr>ИТОГ ПР</vt:lpstr>
      <vt:lpstr>РР-1</vt:lpstr>
      <vt:lpstr>РР-2</vt:lpstr>
      <vt:lpstr>РР-3</vt:lpstr>
      <vt:lpstr>РР-4</vt:lpstr>
      <vt:lpstr>РР-5</vt:lpstr>
      <vt:lpstr>РР-6</vt:lpstr>
      <vt:lpstr>ИТОГ РР</vt:lpstr>
      <vt:lpstr>ХЭ-1</vt:lpstr>
      <vt:lpstr>ХЭ-2</vt:lpstr>
      <vt:lpstr>ХЭ-3</vt:lpstr>
      <vt:lpstr>ХЭ-3.1</vt:lpstr>
      <vt:lpstr>ХЭ-4</vt:lpstr>
      <vt:lpstr>ХЭ-5</vt:lpstr>
      <vt:lpstr>ИТОГ ХЭ</vt:lpstr>
      <vt:lpstr>ФР-1</vt:lpstr>
      <vt:lpstr>ФР-2</vt:lpstr>
      <vt:lpstr>ИТОГ ФР</vt:lpstr>
      <vt:lpstr>ОБЩИЙ ИТОГ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Асия Тимофеева</cp:lastModifiedBy>
  <cp:lastPrinted>2023-06-09T11:02:55Z</cp:lastPrinted>
  <dcterms:created xsi:type="dcterms:W3CDTF">2023-05-24T09:30:00Z</dcterms:created>
  <dcterms:modified xsi:type="dcterms:W3CDTF">2023-10-06T10:24:36Z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12AF2AF9F1E247008716E545F0AEE728</vt:lpwstr>
  </property>
  <property fmtid="{D5CDD505-2E9C-101B-9397-08002B2CF9AE}" pid="3" name="KSOProductBuildVer">
    <vt:lpwstr>1049-11.2.0.11417</vt:lpwstr>
  </property>
</Properties>
</file>